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Jordi\Documentos\Jordi\VAs\"/>
    </mc:Choice>
  </mc:AlternateContent>
  <xr:revisionPtr revIDLastSave="0" documentId="8_{0B1DF172-CBB2-4873-BD63-91550C071F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vigation Log" sheetId="1" r:id="rId1"/>
    <sheet name="Weather Log-Flight Plan" sheetId="2" r:id="rId2"/>
  </sheets>
  <calcPr calcId="181029"/>
</workbook>
</file>

<file path=xl/calcChain.xml><?xml version="1.0" encoding="utf-8"?>
<calcChain xmlns="http://schemas.openxmlformats.org/spreadsheetml/2006/main">
  <c r="R32" i="1" l="1"/>
  <c r="T32" i="1" s="1"/>
  <c r="R30" i="1"/>
  <c r="T30" i="1" s="1"/>
  <c r="R28" i="1"/>
  <c r="T28" i="1" s="1"/>
  <c r="R26" i="1"/>
  <c r="T26" i="1" s="1"/>
  <c r="K32" i="1"/>
  <c r="L32" i="1" s="1"/>
  <c r="M32" i="1" s="1"/>
  <c r="N32" i="1" s="1"/>
  <c r="K30" i="1"/>
  <c r="L30" i="1" s="1"/>
  <c r="M30" i="1" s="1"/>
  <c r="N30" i="1" s="1"/>
  <c r="K28" i="1"/>
  <c r="L28" i="1" s="1"/>
  <c r="M28" i="1" s="1"/>
  <c r="N28" i="1" s="1"/>
  <c r="K26" i="1"/>
  <c r="K14" i="1"/>
  <c r="G14" i="2"/>
  <c r="E26" i="2" l="1"/>
  <c r="A22" i="2"/>
  <c r="K14" i="2"/>
  <c r="I14" i="2"/>
  <c r="K24" i="1"/>
  <c r="K22" i="1"/>
  <c r="K20" i="1"/>
  <c r="K18" i="1"/>
  <c r="K16" i="1"/>
  <c r="X21" i="1" l="1"/>
  <c r="V21" i="1"/>
  <c r="O34" i="1" l="1"/>
  <c r="R24" i="1"/>
  <c r="R22" i="1"/>
  <c r="T22" i="1" s="1"/>
  <c r="R20" i="1"/>
  <c r="T20" i="1" s="1"/>
  <c r="R18" i="1"/>
  <c r="T18" i="1" s="1"/>
  <c r="R16" i="1"/>
  <c r="T16" i="1" s="1"/>
  <c r="R14" i="1"/>
  <c r="T14" i="1" s="1"/>
  <c r="L26" i="1"/>
  <c r="M26" i="1" s="1"/>
  <c r="N26" i="1" s="1"/>
  <c r="L24" i="1"/>
  <c r="M24" i="1" s="1"/>
  <c r="N24" i="1" s="1"/>
  <c r="L22" i="1"/>
  <c r="M22" i="1" s="1"/>
  <c r="N22" i="1" s="1"/>
  <c r="L20" i="1"/>
  <c r="M20" i="1" s="1"/>
  <c r="N20" i="1" s="1"/>
  <c r="L18" i="1"/>
  <c r="M18" i="1" s="1"/>
  <c r="N18" i="1" s="1"/>
  <c r="L16" i="1"/>
  <c r="M16" i="1" s="1"/>
  <c r="N16" i="1" s="1"/>
  <c r="O15" i="1"/>
  <c r="O17" i="1" s="1"/>
  <c r="O19" i="1" s="1"/>
  <c r="O21" i="1" s="1"/>
  <c r="O23" i="1" s="1"/>
  <c r="O25" i="1" s="1"/>
  <c r="O27" i="1" s="1"/>
  <c r="L14" i="1"/>
  <c r="M14" i="1" s="1"/>
  <c r="N14" i="1" s="1"/>
  <c r="O29" i="1" l="1"/>
  <c r="O31" i="1" s="1"/>
  <c r="O33" i="1" s="1"/>
  <c r="T24" i="1"/>
  <c r="T34" i="1" s="1"/>
  <c r="S14" i="1"/>
  <c r="S16" i="1" s="1"/>
  <c r="S18" i="1" s="1"/>
  <c r="S20" i="1" s="1"/>
  <c r="S22" i="1" s="1"/>
  <c r="S24" i="1" s="1"/>
  <c r="S26" i="1" s="1"/>
  <c r="S28" i="1" s="1"/>
  <c r="S30" i="1" s="1"/>
  <c r="S32" i="1" s="1"/>
  <c r="R34" i="1"/>
  <c r="E4" i="1" s="1"/>
  <c r="S4" i="1" l="1"/>
  <c r="X4" i="1" s="1"/>
  <c r="F22" i="2"/>
  <c r="A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Eberwine</author>
  </authors>
  <commentList>
    <comment ref="I8" authorId="0" shapeId="0" xr:uid="{00000000-0006-0000-0000-000001000000}">
      <text>
        <r>
          <rPr>
            <b/>
            <sz val="8"/>
            <color indexed="81"/>
            <rFont val="Tahoma"/>
          </rPr>
          <t>calibrated air speed adjusts for equipment and installation errors to determine TAS</t>
        </r>
      </text>
    </comment>
    <comment ref="K8" authorId="0" shapeId="0" xr:uid="{00000000-0006-0000-0000-000002000000}">
      <text>
        <r>
          <rPr>
            <b/>
            <sz val="8"/>
            <color indexed="81"/>
            <rFont val="Tahoma"/>
          </rPr>
          <t>true course</t>
        </r>
      </text>
    </comment>
    <comment ref="L8" authorId="0" shapeId="0" xr:uid="{00000000-0006-0000-0000-000003000000}">
      <text>
        <r>
          <rPr>
            <b/>
            <sz val="8"/>
            <color indexed="81"/>
            <rFont val="Tahoma"/>
          </rPr>
          <t>true heading = 
true coarse +/-
wind correction angle</t>
        </r>
      </text>
    </comment>
    <comment ref="M8" authorId="0" shapeId="0" xr:uid="{00000000-0006-0000-0000-000004000000}">
      <text>
        <r>
          <rPr>
            <b/>
            <sz val="8"/>
            <color indexed="81"/>
            <rFont val="Tahoma"/>
          </rPr>
          <t>magnetic heading =
true heading +/-
magnetic variation</t>
        </r>
      </text>
    </comment>
    <comment ref="N8" authorId="0" shapeId="0" xr:uid="{00000000-0006-0000-0000-000005000000}">
      <text>
        <r>
          <rPr>
            <b/>
            <sz val="8"/>
            <color indexed="81"/>
            <rFont val="Tahoma"/>
          </rPr>
          <t>course heading =
magnetic hdg +/-
magnetic deviation (due to aircraft)</t>
        </r>
      </text>
    </comment>
    <comment ref="P8" authorId="0" shapeId="0" xr:uid="{00000000-0006-0000-0000-000006000000}">
      <text>
        <r>
          <rPr>
            <b/>
            <sz val="8"/>
            <color indexed="81"/>
            <rFont val="Tahoma"/>
          </rPr>
          <t>ground speed</t>
        </r>
      </text>
    </comment>
    <comment ref="R8" authorId="0" shapeId="0" xr:uid="{00000000-0006-0000-0000-000007000000}">
      <text>
        <r>
          <rPr>
            <b/>
            <sz val="8"/>
            <color indexed="81"/>
            <rFont val="Tahoma"/>
          </rPr>
          <t>time of takeoff</t>
        </r>
      </text>
    </comment>
    <comment ref="T8" authorId="0" shapeId="0" xr:uid="{00000000-0006-0000-0000-000008000000}">
      <text>
        <r>
          <rPr>
            <b/>
            <sz val="8"/>
            <color indexed="81"/>
            <rFont val="Tahoma"/>
          </rPr>
          <t>gallons per hour</t>
        </r>
      </text>
    </comment>
    <comment ref="K11" authorId="0" shapeId="0" xr:uid="{00000000-0006-0000-0000-000009000000}">
      <text>
        <r>
          <rPr>
            <b/>
            <sz val="8"/>
            <color indexed="81"/>
            <rFont val="Tahoma"/>
          </rPr>
          <t>wind correction angle - subtracted for a left crosswind and added for a right crosswind</t>
        </r>
      </text>
    </comment>
    <comment ref="L11" authorId="0" shapeId="0" xr:uid="{00000000-0006-0000-0000-00000A000000}">
      <text>
        <r>
          <rPr>
            <b/>
            <sz val="8"/>
            <color indexed="81"/>
            <rFont val="Tahoma"/>
          </rPr>
          <t>East is least and west is best (I.e. subtract east variation and add west variation)</t>
        </r>
      </text>
    </comment>
    <comment ref="M11" authorId="0" shapeId="0" xr:uid="{00000000-0006-0000-0000-00000B000000}">
      <text>
        <r>
          <rPr>
            <b/>
            <sz val="8"/>
            <color indexed="81"/>
            <rFont val="Tahoma"/>
          </rPr>
          <t>magnetic deviation due to magnetic field produced by electronics in aircraft (usually noted on magnetic compass in aircraft)</t>
        </r>
      </text>
    </comment>
    <comment ref="R11" authorId="0" shapeId="0" xr:uid="{00000000-0006-0000-0000-00000C000000}">
      <text>
        <r>
          <rPr>
            <b/>
            <sz val="8"/>
            <color indexed="81"/>
            <rFont val="Tahoma"/>
          </rPr>
          <t>estimated time enroute for this leg</t>
        </r>
      </text>
    </comment>
    <comment ref="T11" authorId="0" shapeId="0" xr:uid="{00000000-0006-0000-0000-00000D000000}">
      <text>
        <r>
          <rPr>
            <b/>
            <sz val="8"/>
            <color indexed="81"/>
            <rFont val="Tahoma"/>
          </rPr>
          <t>fuel consumed on this leg</t>
        </r>
      </text>
    </comment>
    <comment ref="I12" authorId="0" shapeId="0" xr:uid="{00000000-0006-0000-0000-00000E000000}">
      <text>
        <r>
          <rPr>
            <b/>
            <sz val="8"/>
            <color indexed="81"/>
            <rFont val="Tahoma"/>
          </rPr>
          <t>true air speed used to calculate time of flight</t>
        </r>
      </text>
    </comment>
    <comment ref="R13" authorId="0" shapeId="0" xr:uid="{00000000-0006-0000-0000-00000F000000}">
      <text>
        <r>
          <rPr>
            <b/>
            <sz val="8"/>
            <color indexed="81"/>
            <rFont val="Tahoma"/>
          </rPr>
          <t>actual time enroute for this leg</t>
        </r>
      </text>
    </comment>
    <comment ref="T13" authorId="0" shapeId="0" xr:uid="{00000000-0006-0000-0000-000010000000}">
      <text>
        <r>
          <rPr>
            <b/>
            <sz val="8"/>
            <color indexed="81"/>
            <rFont val="Tahoma"/>
          </rPr>
          <t>fuel remaining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Eberwine</author>
  </authors>
  <commentList>
    <comment ref="E12" authorId="0" shapeId="0" xr:uid="{00000000-0006-0000-0100-000001000000}">
      <text>
        <r>
          <rPr>
            <b/>
            <sz val="8"/>
            <color indexed="81"/>
            <rFont val="Tahoma"/>
          </rPr>
          <t>Equipment suffixes listed below</t>
        </r>
      </text>
    </comment>
    <comment ref="B15" authorId="0" shapeId="0" xr:uid="{00000000-0006-0000-0100-000002000000}">
      <text>
        <r>
          <rPr>
            <b/>
            <sz val="8"/>
            <color indexed="81"/>
            <rFont val="Tahoma"/>
          </rPr>
          <t>Defense VFR - if you are flying across international borders</t>
        </r>
      </text>
    </comment>
    <comment ref="H24" authorId="0" shapeId="0" xr:uid="{00000000-0006-0000-0100-000003000000}">
      <text>
        <r>
          <rPr>
            <b/>
            <sz val="8"/>
            <color indexed="81"/>
            <rFont val="Tahoma"/>
          </rPr>
          <t>Typically:
Pilot's name
Pilot's home phone
Airport phone</t>
        </r>
      </text>
    </comment>
  </commentList>
</comments>
</file>

<file path=xl/sharedStrings.xml><?xml version="1.0" encoding="utf-8"?>
<sst xmlns="http://schemas.openxmlformats.org/spreadsheetml/2006/main" count="139" uniqueCount="124">
  <si>
    <t>NAVIGATION LOG</t>
  </si>
  <si>
    <t>Aircraft Number</t>
  </si>
  <si>
    <t>Check Points
(Fixes)</t>
  </si>
  <si>
    <t>VOR</t>
  </si>
  <si>
    <t>Ident</t>
  </si>
  <si>
    <t>Freq.</t>
  </si>
  <si>
    <t>Course
(Route)</t>
  </si>
  <si>
    <t>Altitude</t>
  </si>
  <si>
    <t>Wind</t>
  </si>
  <si>
    <t>Dir.</t>
  </si>
  <si>
    <t>Vel.</t>
  </si>
  <si>
    <t>Temp</t>
  </si>
  <si>
    <t>CAS</t>
  </si>
  <si>
    <t>TAS</t>
  </si>
  <si>
    <t>TC</t>
  </si>
  <si>
    <t>TH</t>
  </si>
  <si>
    <t>MH</t>
  </si>
  <si>
    <t>± Dev.</t>
  </si>
  <si>
    <t>CH</t>
  </si>
  <si>
    <t>Dist.</t>
  </si>
  <si>
    <t>Leg</t>
  </si>
  <si>
    <t>Rem.</t>
  </si>
  <si>
    <t>GS</t>
  </si>
  <si>
    <t>Est.</t>
  </si>
  <si>
    <t>Act.</t>
  </si>
  <si>
    <t>Time Off</t>
  </si>
  <si>
    <t>ETE</t>
  </si>
  <si>
    <t>ETA</t>
  </si>
  <si>
    <t>ATE</t>
  </si>
  <si>
    <t>ATA</t>
  </si>
  <si>
    <t>Fuel</t>
  </si>
  <si>
    <t>Airport &amp; ATIS Advisories</t>
  </si>
  <si>
    <t>Departure</t>
  </si>
  <si>
    <t>Destination</t>
  </si>
  <si>
    <t>ATIS Code</t>
  </si>
  <si>
    <t>Ceiling &amp; Visibility</t>
  </si>
  <si>
    <t>Altimeter</t>
  </si>
  <si>
    <t>Approach</t>
  </si>
  <si>
    <t>Runway</t>
  </si>
  <si>
    <t>Time Check</t>
  </si>
  <si>
    <t>Airport Frequencies</t>
  </si>
  <si>
    <t>ATIS</t>
  </si>
  <si>
    <t>Ground</t>
  </si>
  <si>
    <t>Tower</t>
  </si>
  <si>
    <t>CTAF</t>
  </si>
  <si>
    <t>FSS</t>
  </si>
  <si>
    <t>UNICOM</t>
  </si>
  <si>
    <t>Field Elev</t>
  </si>
  <si>
    <t>-L / +R
WCA</t>
  </si>
  <si>
    <t>-E / +W
Var.</t>
  </si>
  <si>
    <r>
      <t xml:space="preserve">Totals </t>
    </r>
    <r>
      <rPr>
        <b/>
        <sz val="12"/>
        <rFont val="Arial"/>
        <family val="2"/>
      </rPr>
      <t>»</t>
    </r>
  </si>
  <si>
    <t xml:space="preserve">     Flight Plan and Weather Log on Reverse Side</t>
  </si>
  <si>
    <t>Block In</t>
  </si>
  <si>
    <t>Block Out</t>
  </si>
  <si>
    <t>Enroute</t>
  </si>
  <si>
    <t>Alternate</t>
  </si>
  <si>
    <t>Type</t>
  </si>
  <si>
    <t>VFR</t>
  </si>
  <si>
    <t>IFR</t>
  </si>
  <si>
    <t>DVFR</t>
  </si>
  <si>
    <t>1.</t>
  </si>
  <si>
    <t>Ceiling, Visibility and Precipitation</t>
  </si>
  <si>
    <t>Reported</t>
  </si>
  <si>
    <t>Forecast</t>
  </si>
  <si>
    <t>2. Aircraft
Identification</t>
  </si>
  <si>
    <t>3. Aircraft Type/
Special Equipment</t>
  </si>
  <si>
    <t>5. Departure
Point</t>
  </si>
  <si>
    <t>6. Departure Time</t>
  </si>
  <si>
    <t>Proposed (Z)</t>
  </si>
  <si>
    <t>Actual (Z)</t>
  </si>
  <si>
    <t>7.Cruising
Altitude</t>
  </si>
  <si>
    <t>Winds Aloft</t>
  </si>
  <si>
    <t>Turbulence
and Cloud Tops</t>
  </si>
  <si>
    <t>Position of Fronts, 
Lows and Highs</t>
  </si>
  <si>
    <t>Notes and NOTAMs</t>
  </si>
  <si>
    <t xml:space="preserve"> 8. Route of Flight</t>
  </si>
  <si>
    <t xml:space="preserve"> 9. Destination (Name of airport and city)</t>
  </si>
  <si>
    <t xml:space="preserve"> 10. Est. Time Enroute</t>
  </si>
  <si>
    <t xml:space="preserve"> 11. Remarks</t>
  </si>
  <si>
    <t xml:space="preserve"> 12. Fuel on board</t>
  </si>
  <si>
    <t>13. Alternate Airport(s)</t>
  </si>
  <si>
    <t xml:space="preserve"> 14. Pilot's Name, Address, Tel # &amp; Aircraft Home Base</t>
  </si>
  <si>
    <t>15. # Aboard</t>
  </si>
  <si>
    <t xml:space="preserve"> 16. Color of Aircraft</t>
  </si>
  <si>
    <t xml:space="preserve"> 17. Destination Contact / Telephone (Optional)</t>
  </si>
  <si>
    <t>Position Report</t>
  </si>
  <si>
    <t>Acft.
Ident.</t>
  </si>
  <si>
    <t>Position</t>
  </si>
  <si>
    <t>Time</t>
  </si>
  <si>
    <t>Alt.</t>
  </si>
  <si>
    <t>IFR/
VFR</t>
  </si>
  <si>
    <t>Est.
Next Fix</t>
  </si>
  <si>
    <t>Name
Following Fix</t>
  </si>
  <si>
    <t>CLOSE VFR FLIGHT PLAN WITH _____________________ FSS ON ARRIVAL</t>
  </si>
  <si>
    <t>Special Equipment Suffix</t>
  </si>
  <si>
    <t>/X-No Transponder
/T-Transponder with no altitude encoding capability
/U-Transponder with altitude encoding capability
/D-DME, no transponder</t>
  </si>
  <si>
    <t>/B-DME, transponder with no altitude encoding capability
/A-DME, transponder with altitude encoding capability
/R-RNAV, transponder with altitude encoding capability</t>
  </si>
  <si>
    <t>/C-RNAV, transponder with no altitude encoding capability
/W-RNAV, no transponder
/G-Global Positioning System (GPS)/Global Navigation Satellite System (GNSS) equipped aircraft with ocianic, enrout, terminal, and GPS approach capability.</t>
  </si>
  <si>
    <t xml:space="preserve">
Report Conditions Aloft - Cloud Tops, Bases, Layers, Visibility, Turbulence, Haze, Ice, Thunderstorms</t>
  </si>
  <si>
    <t>Icing
and Freezing Level</t>
  </si>
  <si>
    <t>FLIGHT PLAN</t>
  </si>
  <si>
    <t>WEATHER LOG</t>
  </si>
  <si>
    <t>MU436183H</t>
  </si>
  <si>
    <t>     © Jeppesen Sanderson, Inc. 1974, 1977, 1982, 1989, 1993, 1996
     55 Inverness Drive East, Englewood, CO  80112-5498
     All Rights Reserved</t>
  </si>
  <si>
    <t>Log Time</t>
  </si>
  <si>
    <t>LPH</t>
  </si>
  <si>
    <t xml:space="preserve"> AIRCRAFT  TYPE:   </t>
  </si>
  <si>
    <t>DEPARTURE:</t>
  </si>
  <si>
    <t>DESTINATION:</t>
  </si>
  <si>
    <t>ALTERNATIVE:</t>
  </si>
  <si>
    <t>FLIGTH:</t>
  </si>
  <si>
    <t>ALT:</t>
  </si>
  <si>
    <t>TOTAL TIME:</t>
  </si>
  <si>
    <t>(LEDs, LERs,LEPs):</t>
  </si>
  <si>
    <t>RESERV</t>
  </si>
  <si>
    <t>TX/HD</t>
  </si>
  <si>
    <t>TOTAL FUEL:</t>
  </si>
  <si>
    <t>L</t>
  </si>
  <si>
    <t>X</t>
  </si>
  <si>
    <t>4. True
Airspeed</t>
  </si>
  <si>
    <t>Knots</t>
  </si>
  <si>
    <t>Hours:Minutes</t>
  </si>
  <si>
    <t>Hours:minutes</t>
  </si>
  <si>
    <t>DOF/180712 REG/ECFNU CS/NATURA RMK/EXAM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</si>
</sst>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h:mm:ss;@"/>
    <numFmt numFmtId="166" formatCode="0.0"/>
    <numFmt numFmtId="167" formatCode="h:mm;@"/>
    <numFmt numFmtId="168" formatCode="0.000"/>
  </numFmts>
  <fonts count="11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b/>
      <sz val="8"/>
      <color indexed="81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9"/>
      </right>
      <top style="thin">
        <color indexed="64"/>
      </top>
      <bottom/>
      <diagonal/>
    </border>
    <border>
      <left style="thick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8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/>
    </xf>
    <xf numFmtId="0" fontId="0" fillId="0" borderId="63" xfId="0" applyBorder="1" applyAlignment="1">
      <alignment vertical="center"/>
    </xf>
    <xf numFmtId="0" fontId="0" fillId="0" borderId="92" xfId="0" applyBorder="1" applyAlignment="1">
      <alignment vertical="center"/>
    </xf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6" fontId="0" fillId="0" borderId="12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167" fontId="0" fillId="0" borderId="63" xfId="0" applyNumberFormat="1" applyBorder="1" applyAlignment="1">
      <alignment horizontal="left" vertical="center"/>
    </xf>
    <xf numFmtId="0" fontId="8" fillId="0" borderId="63" xfId="0" applyFont="1" applyFill="1" applyBorder="1" applyAlignment="1">
      <alignment horizontal="right" vertical="center"/>
    </xf>
    <xf numFmtId="0" fontId="8" fillId="6" borderId="63" xfId="0" applyFont="1" applyFill="1" applyBorder="1" applyAlignment="1">
      <alignment horizontal="left" vertical="center"/>
    </xf>
    <xf numFmtId="167" fontId="0" fillId="0" borderId="63" xfId="0" applyNumberFormat="1" applyFill="1" applyBorder="1" applyAlignment="1">
      <alignment horizontal="left" vertical="center"/>
    </xf>
    <xf numFmtId="0" fontId="8" fillId="0" borderId="93" xfId="0" applyFont="1" applyBorder="1" applyAlignment="1">
      <alignment vertical="center"/>
    </xf>
    <xf numFmtId="2" fontId="0" fillId="0" borderId="0" xfId="0" applyNumberFormat="1" applyAlignment="1">
      <alignment horizontal="center" vertical="center"/>
    </xf>
    <xf numFmtId="1" fontId="8" fillId="0" borderId="63" xfId="0" applyNumberFormat="1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0" fontId="0" fillId="5" borderId="4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5" borderId="15" xfId="0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166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20" fontId="0" fillId="5" borderId="0" xfId="0" applyNumberFormat="1" applyFill="1" applyAlignment="1" applyProtection="1">
      <alignment horizontal="center" vertical="center"/>
      <protection locked="0"/>
    </xf>
    <xf numFmtId="168" fontId="0" fillId="5" borderId="1" xfId="0" applyNumberForma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8" fillId="5" borderId="14" xfId="0" applyFont="1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5" borderId="10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>
      <alignment horizontal="center" vertical="center"/>
    </xf>
    <xf numFmtId="3" fontId="8" fillId="5" borderId="1" xfId="0" applyNumberFormat="1" applyFont="1" applyFill="1" applyBorder="1" applyAlignment="1" applyProtection="1">
      <alignment horizontal="center" vertical="center"/>
      <protection locked="0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49" fontId="0" fillId="5" borderId="14" xfId="0" applyNumberFormat="1" applyFill="1" applyBorder="1" applyAlignment="1" applyProtection="1">
      <alignment horizontal="center" vertical="center"/>
      <protection locked="0"/>
    </xf>
    <xf numFmtId="49" fontId="8" fillId="5" borderId="14" xfId="0" applyNumberFormat="1" applyFont="1" applyFill="1" applyBorder="1" applyAlignment="1" applyProtection="1">
      <alignment horizontal="center" vertical="center"/>
      <protection locked="0"/>
    </xf>
    <xf numFmtId="49" fontId="0" fillId="5" borderId="15" xfId="0" applyNumberFormat="1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 applyProtection="1">
      <alignment horizontal="center" vertical="center"/>
      <protection locked="0"/>
    </xf>
    <xf numFmtId="0" fontId="0" fillId="6" borderId="10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1" fontId="0" fillId="0" borderId="23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0" fontId="0" fillId="5" borderId="33" xfId="0" applyFill="1" applyBorder="1" applyAlignment="1" applyProtection="1">
      <alignment horizontal="center" vertical="center"/>
      <protection locked="0"/>
    </xf>
    <xf numFmtId="0" fontId="0" fillId="5" borderId="34" xfId="0" applyFill="1" applyBorder="1" applyAlignment="1" applyProtection="1">
      <alignment horizontal="center" vertical="center"/>
      <protection locked="0"/>
    </xf>
    <xf numFmtId="0" fontId="0" fillId="5" borderId="45" xfId="0" applyFill="1" applyBorder="1" applyAlignment="1" applyProtection="1">
      <alignment horizontal="center" vertical="center"/>
      <protection locked="0"/>
    </xf>
    <xf numFmtId="0" fontId="0" fillId="5" borderId="46" xfId="0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0" fillId="5" borderId="44" xfId="0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horizontal="center" vertical="center"/>
      <protection locked="0"/>
    </xf>
    <xf numFmtId="0" fontId="0" fillId="5" borderId="29" xfId="0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0" fontId="8" fillId="0" borderId="63" xfId="0" applyFont="1" applyBorder="1" applyAlignment="1">
      <alignment horizontal="right" vertical="center"/>
    </xf>
    <xf numFmtId="2" fontId="8" fillId="0" borderId="63" xfId="0" applyNumberFormat="1" applyFont="1" applyBorder="1" applyAlignment="1">
      <alignment horizontal="right" vertical="center"/>
    </xf>
    <xf numFmtId="0" fontId="0" fillId="0" borderId="63" xfId="0" applyBorder="1" applyAlignment="1">
      <alignment horizontal="right" vertical="center"/>
    </xf>
    <xf numFmtId="20" fontId="8" fillId="5" borderId="63" xfId="0" applyNumberFormat="1" applyFont="1" applyFill="1" applyBorder="1" applyAlignment="1" applyProtection="1">
      <alignment horizontal="left" vertical="center"/>
      <protection locked="0"/>
    </xf>
    <xf numFmtId="0" fontId="0" fillId="0" borderId="89" xfId="0" applyBorder="1" applyAlignment="1">
      <alignment horizontal="right" vertical="center"/>
    </xf>
    <xf numFmtId="0" fontId="0" fillId="0" borderId="90" xfId="0" applyBorder="1" applyAlignment="1">
      <alignment horizontal="right" vertical="center"/>
    </xf>
    <xf numFmtId="0" fontId="0" fillId="5" borderId="90" xfId="0" applyFill="1" applyBorder="1" applyAlignment="1" applyProtection="1">
      <alignment horizontal="left" vertical="center"/>
      <protection locked="0"/>
    </xf>
    <xf numFmtId="0" fontId="0" fillId="5" borderId="91" xfId="0" applyFill="1" applyBorder="1" applyAlignment="1" applyProtection="1">
      <alignment horizontal="left" vertical="center"/>
      <protection locked="0"/>
    </xf>
    <xf numFmtId="0" fontId="0" fillId="0" borderId="9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5" borderId="63" xfId="0" applyFill="1" applyBorder="1" applyAlignment="1" applyProtection="1">
      <alignment horizontal="left" vertical="center"/>
      <protection locked="0"/>
    </xf>
    <xf numFmtId="0" fontId="0" fillId="5" borderId="93" xfId="0" applyFill="1" applyBorder="1" applyAlignment="1" applyProtection="1">
      <alignment horizontal="left" vertical="center"/>
      <protection locked="0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31" xfId="0" applyFill="1" applyBorder="1" applyAlignment="1" applyProtection="1">
      <alignment horizontal="left" vertical="center"/>
      <protection locked="0"/>
    </xf>
    <xf numFmtId="0" fontId="0" fillId="5" borderId="32" xfId="0" applyFill="1" applyBorder="1" applyAlignment="1" applyProtection="1">
      <alignment horizontal="left" vertical="center"/>
      <protection locked="0"/>
    </xf>
    <xf numFmtId="0" fontId="8" fillId="0" borderId="30" xfId="0" applyFont="1" applyBorder="1" applyAlignment="1">
      <alignment horizontal="center" vertical="center"/>
    </xf>
    <xf numFmtId="0" fontId="0" fillId="5" borderId="10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35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33" xfId="0" applyFill="1" applyBorder="1" applyAlignment="1">
      <alignment horizontal="right" vertical="center"/>
    </xf>
    <xf numFmtId="0" fontId="0" fillId="3" borderId="36" xfId="0" applyFill="1" applyBorder="1" applyAlignment="1">
      <alignment horizontal="right" vertical="center"/>
    </xf>
    <xf numFmtId="0" fontId="0" fillId="3" borderId="13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0" fontId="0" fillId="6" borderId="14" xfId="0" applyFill="1" applyBorder="1" applyAlignment="1" applyProtection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5" borderId="33" xfId="0" applyFon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>
      <alignment horizontal="center" vertical="center"/>
    </xf>
    <xf numFmtId="0" fontId="5" fillId="3" borderId="2" xfId="0" quotePrefix="1" applyFont="1" applyFill="1" applyBorder="1" applyAlignment="1">
      <alignment horizontal="center" vertical="center" wrapText="1"/>
    </xf>
    <xf numFmtId="0" fontId="5" fillId="3" borderId="23" xfId="0" quotePrefix="1" applyFont="1" applyFill="1" applyBorder="1" applyAlignment="1">
      <alignment horizontal="center" vertical="center" wrapText="1"/>
    </xf>
    <xf numFmtId="0" fontId="5" fillId="3" borderId="24" xfId="0" quotePrefix="1" applyFont="1" applyFill="1" applyBorder="1" applyAlignment="1">
      <alignment horizontal="center" vertical="center" wrapText="1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15" xfId="0" applyFill="1" applyBorder="1" applyAlignment="1" applyProtection="1">
      <alignment horizontal="center" vertical="center"/>
      <protection locked="0"/>
    </xf>
    <xf numFmtId="0" fontId="0" fillId="5" borderId="42" xfId="0" applyFill="1" applyBorder="1" applyAlignment="1" applyProtection="1">
      <alignment horizontal="center" vertical="center"/>
      <protection locked="0"/>
    </xf>
    <xf numFmtId="0" fontId="3" fillId="4" borderId="39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8" fillId="0" borderId="92" xfId="0" applyFont="1" applyBorder="1" applyAlignment="1">
      <alignment horizontal="right" vertical="center"/>
    </xf>
    <xf numFmtId="0" fontId="7" fillId="0" borderId="38" xfId="0" applyFont="1" applyBorder="1" applyAlignment="1">
      <alignment horizontal="right" vertical="top" textRotation="180"/>
    </xf>
    <xf numFmtId="0" fontId="0" fillId="3" borderId="30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165" fontId="0" fillId="5" borderId="39" xfId="0" applyNumberFormat="1" applyFill="1" applyBorder="1" applyAlignment="1" applyProtection="1">
      <alignment horizontal="center" vertical="center"/>
      <protection locked="0"/>
    </xf>
    <xf numFmtId="165" fontId="0" fillId="5" borderId="48" xfId="0" applyNumberFormat="1" applyFill="1" applyBorder="1" applyAlignment="1" applyProtection="1">
      <alignment horizontal="center" vertical="center"/>
      <protection locked="0"/>
    </xf>
    <xf numFmtId="165" fontId="0" fillId="5" borderId="12" xfId="0" applyNumberFormat="1" applyFill="1" applyBorder="1" applyAlignment="1" applyProtection="1">
      <alignment horizontal="center" vertical="center"/>
      <protection locked="0"/>
    </xf>
    <xf numFmtId="165" fontId="0" fillId="5" borderId="49" xfId="0" applyNumberFormat="1" applyFill="1" applyBorder="1" applyAlignment="1" applyProtection="1">
      <alignment horizontal="center" vertical="center"/>
      <protection locked="0"/>
    </xf>
    <xf numFmtId="0" fontId="4" fillId="3" borderId="5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right" vertical="top" textRotation="180" wrapText="1"/>
    </xf>
    <xf numFmtId="0" fontId="0" fillId="0" borderId="86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5" borderId="58" xfId="0" applyFill="1" applyBorder="1" applyAlignment="1" applyProtection="1">
      <alignment horizontal="left" vertical="center"/>
      <protection locked="0"/>
    </xf>
    <xf numFmtId="0" fontId="0" fillId="5" borderId="0" xfId="0" applyFill="1" applyBorder="1" applyAlignment="1" applyProtection="1">
      <alignment horizontal="left" vertical="center"/>
      <protection locked="0"/>
    </xf>
    <xf numFmtId="0" fontId="0" fillId="5" borderId="53" xfId="0" applyFill="1" applyBorder="1" applyAlignment="1" applyProtection="1">
      <alignment horizontal="left" vertical="center"/>
      <protection locked="0"/>
    </xf>
    <xf numFmtId="0" fontId="0" fillId="5" borderId="94" xfId="0" applyFill="1" applyBorder="1" applyAlignment="1" applyProtection="1">
      <alignment horizontal="left" vertical="center"/>
      <protection locked="0"/>
    </xf>
    <xf numFmtId="0" fontId="0" fillId="5" borderId="68" xfId="0" applyFill="1" applyBorder="1" applyAlignment="1" applyProtection="1">
      <alignment horizontal="left" vertical="center"/>
      <protection locked="0"/>
    </xf>
    <xf numFmtId="0" fontId="0" fillId="5" borderId="70" xfId="0" applyFill="1" applyBorder="1" applyAlignment="1" applyProtection="1">
      <alignment horizontal="left" vertical="center"/>
      <protection locked="0"/>
    </xf>
    <xf numFmtId="0" fontId="8" fillId="0" borderId="86" xfId="0" applyFont="1" applyBorder="1" applyAlignment="1">
      <alignment horizontal="center" vertical="top"/>
    </xf>
    <xf numFmtId="0" fontId="8" fillId="0" borderId="40" xfId="0" applyFont="1" applyBorder="1" applyAlignment="1">
      <alignment horizontal="center" vertical="top"/>
    </xf>
    <xf numFmtId="0" fontId="8" fillId="0" borderId="48" xfId="0" applyFont="1" applyBorder="1" applyAlignment="1">
      <alignment horizontal="center" vertical="top"/>
    </xf>
    <xf numFmtId="0" fontId="8" fillId="0" borderId="58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35" xfId="0" applyFont="1" applyBorder="1" applyAlignment="1">
      <alignment horizontal="center" vertical="top"/>
    </xf>
    <xf numFmtId="0" fontId="8" fillId="0" borderId="5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94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52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68" xfId="0" applyFont="1" applyBorder="1" applyAlignment="1">
      <alignment horizontal="left" vertical="top" wrapText="1"/>
    </xf>
    <xf numFmtId="0" fontId="4" fillId="0" borderId="70" xfId="0" applyFont="1" applyBorder="1" applyAlignment="1">
      <alignment horizontal="lef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63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167" fontId="4" fillId="0" borderId="39" xfId="0" applyNumberFormat="1" applyFont="1" applyBorder="1" applyAlignment="1">
      <alignment horizontal="center" vertical="center" wrapText="1"/>
    </xf>
    <xf numFmtId="167" fontId="4" fillId="0" borderId="40" xfId="0" applyNumberFormat="1" applyFont="1" applyBorder="1" applyAlignment="1">
      <alignment horizontal="center" vertical="center" wrapText="1"/>
    </xf>
    <xf numFmtId="167" fontId="4" fillId="0" borderId="48" xfId="0" applyNumberFormat="1" applyFont="1" applyBorder="1" applyAlignment="1">
      <alignment horizontal="center" vertical="center" wrapText="1"/>
    </xf>
    <xf numFmtId="167" fontId="4" fillId="0" borderId="12" xfId="0" applyNumberFormat="1" applyFont="1" applyBorder="1" applyAlignment="1">
      <alignment horizontal="center" vertical="center" wrapText="1"/>
    </xf>
    <xf numFmtId="167" fontId="4" fillId="0" borderId="68" xfId="0" applyNumberFormat="1" applyFont="1" applyBorder="1" applyAlignment="1">
      <alignment horizontal="center" vertical="center" wrapText="1"/>
    </xf>
    <xf numFmtId="167" fontId="4" fillId="0" borderId="49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164" fontId="5" fillId="0" borderId="2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5" borderId="51" xfId="0" applyFont="1" applyFill="1" applyBorder="1" applyAlignment="1" applyProtection="1">
      <alignment horizontal="center" vertical="center" wrapText="1"/>
      <protection locked="0"/>
    </xf>
    <xf numFmtId="0" fontId="4" fillId="5" borderId="53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4" fillId="5" borderId="70" xfId="0" applyFont="1" applyFill="1" applyBorder="1" applyAlignment="1" applyProtection="1">
      <alignment horizontal="center" vertical="center" wrapText="1"/>
      <protection locked="0"/>
    </xf>
    <xf numFmtId="0" fontId="4" fillId="5" borderId="51" xfId="0" applyFont="1" applyFill="1" applyBorder="1" applyAlignment="1" applyProtection="1">
      <alignment horizontal="left" vertical="center" wrapText="1"/>
      <protection locked="0"/>
    </xf>
    <xf numFmtId="0" fontId="4" fillId="5" borderId="35" xfId="0" applyFont="1" applyFill="1" applyBorder="1" applyAlignment="1" applyProtection="1">
      <alignment horizontal="left" vertical="center" wrapText="1"/>
      <protection locked="0"/>
    </xf>
    <xf numFmtId="0" fontId="4" fillId="5" borderId="12" xfId="0" applyFont="1" applyFill="1" applyBorder="1" applyAlignment="1" applyProtection="1">
      <alignment horizontal="left" vertical="center" wrapText="1"/>
      <protection locked="0"/>
    </xf>
    <xf numFmtId="0" fontId="4" fillId="5" borderId="49" xfId="0" applyFont="1" applyFill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5" borderId="62" xfId="0" applyFont="1" applyFill="1" applyBorder="1" applyAlignment="1" applyProtection="1">
      <alignment horizontal="center" vertical="top" wrapText="1"/>
      <protection locked="0"/>
    </xf>
    <xf numFmtId="0" fontId="4" fillId="5" borderId="63" xfId="0" applyFont="1" applyFill="1" applyBorder="1" applyAlignment="1" applyProtection="1">
      <alignment horizontal="center" vertical="top" wrapText="1"/>
      <protection locked="0"/>
    </xf>
    <xf numFmtId="0" fontId="4" fillId="5" borderId="64" xfId="0" applyFont="1" applyFill="1" applyBorder="1" applyAlignment="1" applyProtection="1">
      <alignment horizontal="center" vertical="top" wrapText="1"/>
      <protection locked="0"/>
    </xf>
    <xf numFmtId="0" fontId="3" fillId="4" borderId="40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/>
    </xf>
    <xf numFmtId="0" fontId="1" fillId="3" borderId="65" xfId="0" applyFont="1" applyFill="1" applyBorder="1" applyAlignment="1">
      <alignment horizontal="center" vertical="center"/>
    </xf>
    <xf numFmtId="0" fontId="1" fillId="3" borderId="66" xfId="0" applyFont="1" applyFill="1" applyBorder="1" applyAlignment="1">
      <alignment horizontal="center" vertical="center"/>
    </xf>
    <xf numFmtId="0" fontId="1" fillId="3" borderId="67" xfId="0" applyFont="1" applyFill="1" applyBorder="1" applyAlignment="1">
      <alignment horizontal="center" vertical="center"/>
    </xf>
    <xf numFmtId="167" fontId="4" fillId="0" borderId="58" xfId="0" applyNumberFormat="1" applyFont="1" applyBorder="1" applyAlignment="1">
      <alignment horizontal="left" vertical="center" wrapText="1"/>
    </xf>
    <xf numFmtId="167" fontId="4" fillId="0" borderId="0" xfId="0" applyNumberFormat="1" applyFont="1" applyBorder="1" applyAlignment="1">
      <alignment horizontal="left" vertical="center" wrapText="1"/>
    </xf>
    <xf numFmtId="167" fontId="4" fillId="0" borderId="35" xfId="0" applyNumberFormat="1" applyFont="1" applyBorder="1" applyAlignment="1">
      <alignment horizontal="left" vertical="center" wrapText="1"/>
    </xf>
    <xf numFmtId="167" fontId="4" fillId="0" borderId="94" xfId="0" applyNumberFormat="1" applyFont="1" applyBorder="1" applyAlignment="1">
      <alignment horizontal="left" vertical="center" wrapText="1"/>
    </xf>
    <xf numFmtId="167" fontId="4" fillId="0" borderId="68" xfId="0" applyNumberFormat="1" applyFont="1" applyBorder="1" applyAlignment="1">
      <alignment horizontal="left" vertical="center" wrapText="1"/>
    </xf>
    <xf numFmtId="167" fontId="4" fillId="0" borderId="49" xfId="0" applyNumberFormat="1" applyFont="1" applyBorder="1" applyAlignment="1">
      <alignment horizontal="left"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4" fillId="0" borderId="48" xfId="0" applyFont="1" applyBorder="1" applyAlignment="1">
      <alignment horizontal="left" vertical="top"/>
    </xf>
    <xf numFmtId="0" fontId="4" fillId="0" borderId="5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5" borderId="0" xfId="0" applyFont="1" applyFill="1" applyBorder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 applyProtection="1">
      <alignment horizontal="center" vertical="center" wrapText="1"/>
      <protection locked="0"/>
    </xf>
    <xf numFmtId="0" fontId="4" fillId="5" borderId="68" xfId="0" applyFont="1" applyFill="1" applyBorder="1" applyAlignment="1" applyProtection="1">
      <alignment horizontal="center" vertical="center" wrapText="1"/>
      <protection locked="0"/>
    </xf>
    <xf numFmtId="0" fontId="4" fillId="5" borderId="49" xfId="0" applyFont="1" applyFill="1" applyBorder="1" applyAlignment="1" applyProtection="1">
      <alignment horizontal="center" vertical="center" wrapText="1"/>
      <protection locked="0"/>
    </xf>
    <xf numFmtId="0" fontId="0" fillId="0" borderId="95" xfId="0" applyBorder="1" applyAlignment="1">
      <alignment horizontal="center" vertical="top"/>
    </xf>
    <xf numFmtId="0" fontId="0" fillId="0" borderId="97" xfId="0" applyBorder="1" applyAlignment="1">
      <alignment horizontal="center" vertical="top"/>
    </xf>
    <xf numFmtId="0" fontId="0" fillId="5" borderId="97" xfId="0" applyFill="1" applyBorder="1" applyAlignment="1" applyProtection="1">
      <alignment horizontal="center" vertical="center"/>
      <protection locked="0"/>
    </xf>
    <xf numFmtId="0" fontId="0" fillId="5" borderId="96" xfId="0" applyFill="1" applyBorder="1" applyAlignment="1" applyProtection="1">
      <alignment horizontal="center" vertical="center"/>
      <protection locked="0"/>
    </xf>
    <xf numFmtId="0" fontId="4" fillId="0" borderId="86" xfId="0" applyFont="1" applyBorder="1" applyAlignment="1">
      <alignment horizontal="left" vertical="top" wrapText="1"/>
    </xf>
    <xf numFmtId="0" fontId="4" fillId="3" borderId="18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3" borderId="57" xfId="0" applyFont="1" applyFill="1" applyBorder="1" applyAlignment="1">
      <alignment horizontal="center" vertical="top"/>
    </xf>
    <xf numFmtId="0" fontId="0" fillId="0" borderId="57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4" fillId="5" borderId="74" xfId="0" applyFont="1" applyFill="1" applyBorder="1" applyAlignment="1" applyProtection="1">
      <alignment horizontal="center" vertical="top" wrapText="1"/>
      <protection locked="0"/>
    </xf>
    <xf numFmtId="0" fontId="4" fillId="5" borderId="75" xfId="0" applyFont="1" applyFill="1" applyBorder="1" applyAlignment="1" applyProtection="1">
      <alignment horizontal="center" vertical="top" wrapText="1"/>
      <protection locked="0"/>
    </xf>
    <xf numFmtId="0" fontId="4" fillId="5" borderId="7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/>
    </xf>
    <xf numFmtId="0" fontId="9" fillId="2" borderId="61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left" vertical="top" wrapText="1"/>
    </xf>
    <xf numFmtId="0" fontId="6" fillId="0" borderId="5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3" xfId="0" applyFont="1" applyBorder="1" applyAlignment="1">
      <alignment horizontal="left" vertical="top" wrapText="1"/>
    </xf>
    <xf numFmtId="0" fontId="6" fillId="0" borderId="54" xfId="0" applyFont="1" applyBorder="1" applyAlignment="1">
      <alignment horizontal="left" vertical="top" wrapText="1"/>
    </xf>
    <xf numFmtId="0" fontId="6" fillId="0" borderId="55" xfId="0" applyFont="1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56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7" xfId="0" applyBorder="1" applyAlignment="1">
      <alignment vertical="top"/>
    </xf>
    <xf numFmtId="0" fontId="0" fillId="0" borderId="39" xfId="0" applyBorder="1" applyAlignment="1">
      <alignment vertical="top"/>
    </xf>
    <xf numFmtId="0" fontId="6" fillId="3" borderId="58" xfId="0" quotePrefix="1" applyFont="1" applyFill="1" applyBorder="1" applyAlignment="1">
      <alignment vertical="top" wrapText="1"/>
    </xf>
    <xf numFmtId="0" fontId="6" fillId="3" borderId="0" xfId="0" quotePrefix="1" applyFont="1" applyFill="1" applyBorder="1" applyAlignment="1">
      <alignment vertical="top" wrapText="1"/>
    </xf>
    <xf numFmtId="0" fontId="6" fillId="3" borderId="59" xfId="0" quotePrefix="1" applyFont="1" applyFill="1" applyBorder="1" applyAlignment="1">
      <alignment vertical="top" wrapText="1"/>
    </xf>
    <xf numFmtId="0" fontId="6" fillId="3" borderId="54" xfId="0" quotePrefix="1" applyFont="1" applyFill="1" applyBorder="1" applyAlignment="1">
      <alignment vertical="top" wrapText="1"/>
    </xf>
    <xf numFmtId="0" fontId="6" fillId="3" borderId="60" xfId="0" quotePrefix="1" applyFont="1" applyFill="1" applyBorder="1" applyAlignment="1">
      <alignment horizontal="left" vertical="center" wrapText="1"/>
    </xf>
    <xf numFmtId="0" fontId="6" fillId="3" borderId="61" xfId="0" quotePrefix="1" applyFont="1" applyFill="1" applyBorder="1" applyAlignment="1">
      <alignment horizontal="left" vertical="center" wrapText="1"/>
    </xf>
    <xf numFmtId="0" fontId="6" fillId="3" borderId="0" xfId="0" quotePrefix="1" applyFont="1" applyFill="1" applyBorder="1" applyAlignment="1">
      <alignment horizontal="left" vertical="center" wrapText="1"/>
    </xf>
    <xf numFmtId="0" fontId="6" fillId="3" borderId="53" xfId="0" quotePrefix="1" applyFont="1" applyFill="1" applyBorder="1" applyAlignment="1">
      <alignment horizontal="left" vertical="center" wrapText="1"/>
    </xf>
    <xf numFmtId="0" fontId="6" fillId="3" borderId="54" xfId="0" quotePrefix="1" applyFont="1" applyFill="1" applyBorder="1" applyAlignment="1">
      <alignment horizontal="left" vertical="center" wrapText="1"/>
    </xf>
    <xf numFmtId="0" fontId="6" fillId="3" borderId="55" xfId="0" quotePrefix="1" applyFont="1" applyFill="1" applyBorder="1" applyAlignment="1">
      <alignment horizontal="left" vertical="center" wrapText="1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6" fillId="3" borderId="0" xfId="0" quotePrefix="1" applyFont="1" applyFill="1" applyBorder="1" applyAlignment="1">
      <alignment horizontal="left" vertical="top" wrapText="1"/>
    </xf>
    <xf numFmtId="0" fontId="6" fillId="3" borderId="54" xfId="0" quotePrefix="1" applyFont="1" applyFill="1" applyBorder="1" applyAlignment="1">
      <alignment horizontal="left" vertical="top" wrapText="1"/>
    </xf>
    <xf numFmtId="0" fontId="0" fillId="3" borderId="58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9" fillId="2" borderId="79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0" fillId="0" borderId="82" xfId="0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3" borderId="88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5" fillId="3" borderId="88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80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66675</xdr:colOff>
      <xdr:row>15</xdr:row>
      <xdr:rowOff>0</xdr:rowOff>
    </xdr:to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31289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66675</xdr:colOff>
      <xdr:row>17</xdr:row>
      <xdr:rowOff>0</xdr:rowOff>
    </xdr:to>
    <xdr:sp macro="" textlink="">
      <xdr:nvSpPr>
        <xdr:cNvPr id="1314" name="AutoShape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66675</xdr:colOff>
      <xdr:row>17</xdr:row>
      <xdr:rowOff>0</xdr:rowOff>
    </xdr:to>
    <xdr:sp macro="" textlink="">
      <xdr:nvSpPr>
        <xdr:cNvPr id="1315" name="AutoShape 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66675</xdr:colOff>
      <xdr:row>19</xdr:row>
      <xdr:rowOff>0</xdr:rowOff>
    </xdr:to>
    <xdr:sp macro="" textlink="">
      <xdr:nvSpPr>
        <xdr:cNvPr id="1316" name="AutoShape 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41576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66675</xdr:colOff>
      <xdr:row>19</xdr:row>
      <xdr:rowOff>0</xdr:rowOff>
    </xdr:to>
    <xdr:sp macro="" textlink="">
      <xdr:nvSpPr>
        <xdr:cNvPr id="1317" name="AutoShape 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41576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66675</xdr:colOff>
      <xdr:row>21</xdr:row>
      <xdr:rowOff>0</xdr:rowOff>
    </xdr:to>
    <xdr:sp macro="" textlink="">
      <xdr:nvSpPr>
        <xdr:cNvPr id="1318" name="AutoShape 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46720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66675</xdr:colOff>
      <xdr:row>21</xdr:row>
      <xdr:rowOff>0</xdr:rowOff>
    </xdr:to>
    <xdr:sp macro="" textlink="">
      <xdr:nvSpPr>
        <xdr:cNvPr id="1319" name="AutoShape 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46720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66675</xdr:colOff>
      <xdr:row>23</xdr:row>
      <xdr:rowOff>0</xdr:rowOff>
    </xdr:to>
    <xdr:sp macro="" textlink="">
      <xdr:nvSpPr>
        <xdr:cNvPr id="1320" name="AutoShape 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51863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66675</xdr:colOff>
      <xdr:row>23</xdr:row>
      <xdr:rowOff>0</xdr:rowOff>
    </xdr:to>
    <xdr:sp macro="" textlink="">
      <xdr:nvSpPr>
        <xdr:cNvPr id="1321" name="AutoShape 1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51863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66675</xdr:colOff>
      <xdr:row>25</xdr:row>
      <xdr:rowOff>0</xdr:rowOff>
    </xdr:to>
    <xdr:sp macro="" textlink="">
      <xdr:nvSpPr>
        <xdr:cNvPr id="1322" name="AutoShape 1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57007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66675</xdr:colOff>
      <xdr:row>25</xdr:row>
      <xdr:rowOff>0</xdr:rowOff>
    </xdr:to>
    <xdr:sp macro="" textlink="">
      <xdr:nvSpPr>
        <xdr:cNvPr id="1323" name="AutoShape 1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57007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66675</xdr:colOff>
      <xdr:row>27</xdr:row>
      <xdr:rowOff>0</xdr:rowOff>
    </xdr:to>
    <xdr:sp macro="" textlink="">
      <xdr:nvSpPr>
        <xdr:cNvPr id="1324" name="AutoShape 1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62150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66675</xdr:colOff>
      <xdr:row>27</xdr:row>
      <xdr:rowOff>0</xdr:rowOff>
    </xdr:to>
    <xdr:sp macro="" textlink="">
      <xdr:nvSpPr>
        <xdr:cNvPr id="1325" name="AutoShape 1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62150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66675</xdr:colOff>
      <xdr:row>17</xdr:row>
      <xdr:rowOff>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1289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66675</xdr:colOff>
      <xdr:row>19</xdr:row>
      <xdr:rowOff>0</xdr:rowOff>
    </xdr:to>
    <xdr:sp macro="" textlink="">
      <xdr:nvSpPr>
        <xdr:cNvPr id="18" name="AutoShape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66675</xdr:colOff>
      <xdr:row>19</xdr:row>
      <xdr:rowOff>0</xdr:rowOff>
    </xdr:to>
    <xdr:sp macro="" textlink="">
      <xdr:nvSpPr>
        <xdr:cNvPr id="19" name="AutoShape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66675</xdr:colOff>
      <xdr:row>19</xdr:row>
      <xdr:rowOff>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66675</xdr:colOff>
      <xdr:row>21</xdr:row>
      <xdr:rowOff>0</xdr:rowOff>
    </xdr:to>
    <xdr:sp macro="" textlink="">
      <xdr:nvSpPr>
        <xdr:cNvPr id="21" name="Auto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66675</xdr:colOff>
      <xdr:row>21</xdr:row>
      <xdr:rowOff>0</xdr:rowOff>
    </xdr:to>
    <xdr:sp macro="" textlink="">
      <xdr:nvSpPr>
        <xdr:cNvPr id="22" name="AutoShape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66675</xdr:colOff>
      <xdr:row>21</xdr:row>
      <xdr:rowOff>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66675</xdr:colOff>
      <xdr:row>23</xdr:row>
      <xdr:rowOff>0</xdr:rowOff>
    </xdr:to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66675</xdr:colOff>
      <xdr:row>23</xdr:row>
      <xdr:rowOff>0</xdr:rowOff>
    </xdr:to>
    <xdr:sp macro="" textlink="">
      <xdr:nvSpPr>
        <xdr:cNvPr id="25" name="AutoShape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66675</xdr:colOff>
      <xdr:row>23</xdr:row>
      <xdr:rowOff>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66675</xdr:colOff>
      <xdr:row>25</xdr:row>
      <xdr:rowOff>0</xdr:rowOff>
    </xdr:to>
    <xdr:sp macro="" textlink="">
      <xdr:nvSpPr>
        <xdr:cNvPr id="27" name="AutoShape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66675</xdr:colOff>
      <xdr:row>25</xdr:row>
      <xdr:rowOff>0</xdr:rowOff>
    </xdr:to>
    <xdr:sp macro="" textlink="">
      <xdr:nvSpPr>
        <xdr:cNvPr id="28" name="AutoShape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66675</xdr:colOff>
      <xdr:row>25</xdr:row>
      <xdr:rowOff>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66675</xdr:colOff>
      <xdr:row>27</xdr:row>
      <xdr:rowOff>0</xdr:rowOff>
    </xdr:to>
    <xdr:sp macro="" textlink="">
      <xdr:nvSpPr>
        <xdr:cNvPr id="30" name="AutoShape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66675</xdr:colOff>
      <xdr:row>27</xdr:row>
      <xdr:rowOff>0</xdr:rowOff>
    </xdr:to>
    <xdr:sp macro="" textlink="">
      <xdr:nvSpPr>
        <xdr:cNvPr id="31" name="AutoShape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66675</xdr:colOff>
      <xdr:row>27</xdr:row>
      <xdr:rowOff>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66675</xdr:colOff>
      <xdr:row>29</xdr:row>
      <xdr:rowOff>0</xdr:rowOff>
    </xdr:to>
    <xdr:sp macro="" textlink="">
      <xdr:nvSpPr>
        <xdr:cNvPr id="36" name="AutoShape 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5224462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66675</xdr:colOff>
      <xdr:row>29</xdr:row>
      <xdr:rowOff>0</xdr:rowOff>
    </xdr:to>
    <xdr:sp macro="" textlink="">
      <xdr:nvSpPr>
        <xdr:cNvPr id="37" name="AutoShape 1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5224462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66675</xdr:colOff>
      <xdr:row>29</xdr:row>
      <xdr:rowOff>0</xdr:rowOff>
    </xdr:to>
    <xdr:sp macro="" textlink="">
      <xdr:nvSpPr>
        <xdr:cNvPr id="42" name="AutoShape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5224462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66675</xdr:colOff>
      <xdr:row>29</xdr:row>
      <xdr:rowOff>0</xdr:rowOff>
    </xdr:to>
    <xdr:sp macro="" textlink="">
      <xdr:nvSpPr>
        <xdr:cNvPr id="43" name="AutoShape 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5224462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66675</xdr:colOff>
      <xdr:row>29</xdr:row>
      <xdr:rowOff>0</xdr:rowOff>
    </xdr:to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5224462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6350</xdr:colOff>
      <xdr:row>30</xdr:row>
      <xdr:rowOff>247651</xdr:rowOff>
    </xdr:from>
    <xdr:to>
      <xdr:col>4</xdr:col>
      <xdr:colOff>73025</xdr:colOff>
      <xdr:row>32</xdr:row>
      <xdr:rowOff>247651</xdr:rowOff>
    </xdr:to>
    <xdr:sp macro="" textlink="">
      <xdr:nvSpPr>
        <xdr:cNvPr id="51" name="AutoShape 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 rot="5400000">
          <a:off x="1874838" y="7815263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28</xdr:row>
      <xdr:rowOff>209551</xdr:rowOff>
    </xdr:from>
    <xdr:to>
      <xdr:col>4</xdr:col>
      <xdr:colOff>66675</xdr:colOff>
      <xdr:row>30</xdr:row>
      <xdr:rowOff>209551</xdr:rowOff>
    </xdr:to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7256463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6"/>
  <sheetViews>
    <sheetView tabSelected="1" zoomScale="150" zoomScaleNormal="150" workbookViewId="0">
      <selection activeCell="M7" sqref="M7:Y7"/>
    </sheetView>
  </sheetViews>
  <sheetFormatPr baseColWidth="10" defaultColWidth="9.140625" defaultRowHeight="12.75" x14ac:dyDescent="0.2"/>
  <cols>
    <col min="1" max="1" width="5" style="1" customWidth="1"/>
    <col min="2" max="2" width="16.7109375" style="1" bestFit="1" customWidth="1"/>
    <col min="3" max="3" width="2.5703125" style="1" customWidth="1"/>
    <col min="4" max="4" width="7" style="1" customWidth="1"/>
    <col min="5" max="5" width="7.85546875" style="1" bestFit="1" customWidth="1"/>
    <col min="6" max="6" width="7.28515625" style="1" bestFit="1" customWidth="1"/>
    <col min="7" max="7" width="3.85546875" style="1" bestFit="1" customWidth="1"/>
    <col min="8" max="8" width="4.28515625" style="1" bestFit="1" customWidth="1"/>
    <col min="9" max="9" width="9.140625" style="1"/>
    <col min="10" max="10" width="0.5703125" style="1" customWidth="1"/>
    <col min="11" max="12" width="5.7109375" style="1" customWidth="1"/>
    <col min="13" max="13" width="6.7109375" style="1" customWidth="1"/>
    <col min="14" max="14" width="5.7109375" style="1" customWidth="1"/>
    <col min="15" max="15" width="6.5703125" style="1" bestFit="1" customWidth="1"/>
    <col min="16" max="16" width="6.7109375" style="1" bestFit="1" customWidth="1"/>
    <col min="17" max="17" width="0.5703125" style="1" customWidth="1"/>
    <col min="18" max="18" width="7.85546875" style="1" bestFit="1" customWidth="1"/>
    <col min="19" max="19" width="8.140625" style="1" customWidth="1"/>
    <col min="20" max="20" width="7.85546875" style="1" bestFit="1" customWidth="1"/>
    <col min="21" max="21" width="0.5703125" style="1" customWidth="1"/>
    <col min="22" max="23" width="8.7109375" style="1" customWidth="1"/>
    <col min="24" max="24" width="7.7109375" style="1" customWidth="1"/>
    <col min="25" max="25" width="11" style="1" customWidth="1"/>
    <col min="26" max="16384" width="9.140625" style="1"/>
  </cols>
  <sheetData>
    <row r="1" spans="1:31" ht="20.25" customHeight="1" thickTop="1" thickBot="1" x14ac:dyDescent="0.25">
      <c r="A1" s="183" t="s">
        <v>103</v>
      </c>
      <c r="B1" s="141" t="s">
        <v>0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3"/>
    </row>
    <row r="2" spans="1:31" ht="21" customHeight="1" thickTop="1" x14ac:dyDescent="0.2">
      <c r="A2" s="167"/>
      <c r="B2" s="9" t="s">
        <v>1</v>
      </c>
      <c r="C2" s="104"/>
      <c r="D2" s="105"/>
      <c r="E2" s="93" t="s">
        <v>106</v>
      </c>
      <c r="F2" s="94"/>
      <c r="G2" s="94"/>
      <c r="H2" s="94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6"/>
    </row>
    <row r="3" spans="1:31" ht="21" customHeight="1" x14ac:dyDescent="0.2">
      <c r="A3" s="167"/>
      <c r="B3" s="97"/>
      <c r="C3" s="98"/>
      <c r="D3" s="98"/>
      <c r="E3" s="89" t="s">
        <v>107</v>
      </c>
      <c r="F3" s="91"/>
      <c r="G3" s="99"/>
      <c r="H3" s="99"/>
      <c r="I3" s="99"/>
      <c r="J3" s="89" t="s">
        <v>108</v>
      </c>
      <c r="K3" s="91"/>
      <c r="L3" s="91"/>
      <c r="M3" s="91"/>
      <c r="N3" s="99"/>
      <c r="O3" s="99"/>
      <c r="P3" s="99"/>
      <c r="Q3" s="29"/>
      <c r="R3" s="89" t="s">
        <v>109</v>
      </c>
      <c r="S3" s="91"/>
      <c r="T3" s="91"/>
      <c r="U3" s="29"/>
      <c r="V3" s="99"/>
      <c r="W3" s="99"/>
      <c r="X3" s="99"/>
      <c r="Y3" s="100"/>
    </row>
    <row r="4" spans="1:31" ht="21" customHeight="1" x14ac:dyDescent="0.2">
      <c r="A4" s="167"/>
      <c r="B4" s="30"/>
      <c r="C4" s="89" t="s">
        <v>110</v>
      </c>
      <c r="D4" s="91"/>
      <c r="E4" s="39" t="e">
        <f>R34</f>
        <v>#DIV/0!</v>
      </c>
      <c r="F4" s="40" t="s">
        <v>111</v>
      </c>
      <c r="G4" s="92"/>
      <c r="H4" s="92"/>
      <c r="I4" s="41" t="s">
        <v>114</v>
      </c>
      <c r="K4" s="58"/>
      <c r="M4" s="31" t="s">
        <v>115</v>
      </c>
      <c r="N4" s="58"/>
      <c r="O4" s="89" t="s">
        <v>112</v>
      </c>
      <c r="P4" s="89"/>
      <c r="Q4" s="89"/>
      <c r="R4" s="89"/>
      <c r="S4" s="42" t="e">
        <f>E4+G4+K4+N4</f>
        <v>#DIV/0!</v>
      </c>
      <c r="T4" s="29"/>
      <c r="U4" s="29"/>
      <c r="V4" s="90" t="s">
        <v>116</v>
      </c>
      <c r="W4" s="90"/>
      <c r="X4" s="45" t="e">
        <f>S4*86400/3600*T9</f>
        <v>#DIV/0!</v>
      </c>
      <c r="Y4" s="43" t="s">
        <v>117</v>
      </c>
      <c r="AA4" s="44"/>
    </row>
    <row r="5" spans="1:31" ht="21" customHeight="1" x14ac:dyDescent="0.2">
      <c r="A5" s="167"/>
      <c r="B5" s="106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3"/>
    </row>
    <row r="6" spans="1:31" ht="21" customHeight="1" x14ac:dyDescent="0.2">
      <c r="A6" s="167"/>
      <c r="B6" s="101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3"/>
    </row>
    <row r="7" spans="1:31" ht="21" customHeight="1" x14ac:dyDescent="0.2">
      <c r="A7" s="167"/>
      <c r="B7" s="166" t="s">
        <v>113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100"/>
    </row>
    <row r="8" spans="1:31" ht="20.25" customHeight="1" x14ac:dyDescent="0.2">
      <c r="A8" s="167"/>
      <c r="B8" s="168" t="s">
        <v>2</v>
      </c>
      <c r="C8" s="169"/>
      <c r="D8" s="15" t="s">
        <v>3</v>
      </c>
      <c r="E8" s="174" t="s">
        <v>6</v>
      </c>
      <c r="F8" s="124" t="s">
        <v>7</v>
      </c>
      <c r="G8" s="182" t="s">
        <v>8</v>
      </c>
      <c r="H8" s="182"/>
      <c r="I8" s="17" t="s">
        <v>12</v>
      </c>
      <c r="J8" s="128"/>
      <c r="K8" s="124" t="s">
        <v>14</v>
      </c>
      <c r="L8" s="124" t="s">
        <v>15</v>
      </c>
      <c r="M8" s="124" t="s">
        <v>16</v>
      </c>
      <c r="N8" s="129" t="s">
        <v>18</v>
      </c>
      <c r="O8" s="25" t="s">
        <v>19</v>
      </c>
      <c r="P8" s="26" t="s">
        <v>22</v>
      </c>
      <c r="Q8" s="128"/>
      <c r="R8" s="124" t="s">
        <v>25</v>
      </c>
      <c r="S8" s="124"/>
      <c r="T8" s="28" t="s">
        <v>105</v>
      </c>
      <c r="U8" s="144"/>
      <c r="V8" s="133" t="s">
        <v>31</v>
      </c>
      <c r="W8" s="133"/>
      <c r="X8" s="133"/>
      <c r="Y8" s="134"/>
    </row>
    <row r="9" spans="1:31" ht="10.5" customHeight="1" x14ac:dyDescent="0.2">
      <c r="A9" s="167"/>
      <c r="B9" s="168"/>
      <c r="C9" s="169"/>
      <c r="D9" s="129" t="s">
        <v>4</v>
      </c>
      <c r="E9" s="174"/>
      <c r="F9" s="124"/>
      <c r="G9" s="129" t="s">
        <v>9</v>
      </c>
      <c r="H9" s="129" t="s">
        <v>10</v>
      </c>
      <c r="I9" s="151"/>
      <c r="J9" s="119"/>
      <c r="K9" s="124"/>
      <c r="L9" s="124"/>
      <c r="M9" s="124"/>
      <c r="N9" s="131"/>
      <c r="O9" s="129" t="s">
        <v>20</v>
      </c>
      <c r="P9" s="129" t="s">
        <v>23</v>
      </c>
      <c r="Q9" s="119"/>
      <c r="R9" s="176"/>
      <c r="S9" s="177"/>
      <c r="T9" s="154"/>
      <c r="U9" s="145"/>
      <c r="V9" s="180" t="s">
        <v>32</v>
      </c>
      <c r="W9" s="156"/>
      <c r="X9" s="157"/>
      <c r="Y9" s="160" t="s">
        <v>33</v>
      </c>
    </row>
    <row r="10" spans="1:31" ht="10.5" customHeight="1" x14ac:dyDescent="0.2">
      <c r="A10" s="167"/>
      <c r="B10" s="168"/>
      <c r="C10" s="169"/>
      <c r="D10" s="130"/>
      <c r="E10" s="174"/>
      <c r="F10" s="124"/>
      <c r="G10" s="131"/>
      <c r="H10" s="131"/>
      <c r="I10" s="152"/>
      <c r="J10" s="119"/>
      <c r="K10" s="124"/>
      <c r="L10" s="124"/>
      <c r="M10" s="124"/>
      <c r="N10" s="131"/>
      <c r="O10" s="130"/>
      <c r="P10" s="131"/>
      <c r="Q10" s="119"/>
      <c r="R10" s="178"/>
      <c r="S10" s="179"/>
      <c r="T10" s="155"/>
      <c r="U10" s="145"/>
      <c r="V10" s="181"/>
      <c r="W10" s="158"/>
      <c r="X10" s="159"/>
      <c r="Y10" s="161"/>
    </row>
    <row r="11" spans="1:31" ht="10.5" customHeight="1" x14ac:dyDescent="0.2">
      <c r="A11" s="167"/>
      <c r="B11" s="170"/>
      <c r="C11" s="171"/>
      <c r="D11" s="129" t="s">
        <v>5</v>
      </c>
      <c r="E11" s="174"/>
      <c r="F11" s="124"/>
      <c r="G11" s="130"/>
      <c r="H11" s="130"/>
      <c r="I11" s="153"/>
      <c r="J11" s="119"/>
      <c r="K11" s="148" t="s">
        <v>48</v>
      </c>
      <c r="L11" s="148" t="s">
        <v>49</v>
      </c>
      <c r="M11" s="129" t="s">
        <v>17</v>
      </c>
      <c r="N11" s="131"/>
      <c r="O11" s="129" t="s">
        <v>21</v>
      </c>
      <c r="P11" s="130"/>
      <c r="Q11" s="119"/>
      <c r="R11" s="129" t="s">
        <v>26</v>
      </c>
      <c r="S11" s="129" t="s">
        <v>27</v>
      </c>
      <c r="T11" s="125" t="s">
        <v>30</v>
      </c>
      <c r="U11" s="145"/>
      <c r="V11" s="151"/>
      <c r="W11" s="162" t="s">
        <v>34</v>
      </c>
      <c r="X11" s="163"/>
      <c r="Y11" s="154"/>
    </row>
    <row r="12" spans="1:31" ht="10.5" customHeight="1" thickBot="1" x14ac:dyDescent="0.25">
      <c r="A12" s="167"/>
      <c r="B12" s="172"/>
      <c r="C12" s="173"/>
      <c r="D12" s="140"/>
      <c r="E12" s="174"/>
      <c r="F12" s="124"/>
      <c r="G12" s="124" t="s">
        <v>11</v>
      </c>
      <c r="H12" s="124"/>
      <c r="I12" s="124" t="s">
        <v>13</v>
      </c>
      <c r="J12" s="119"/>
      <c r="K12" s="149"/>
      <c r="L12" s="149"/>
      <c r="M12" s="131"/>
      <c r="N12" s="131"/>
      <c r="O12" s="130"/>
      <c r="P12" s="129" t="s">
        <v>24</v>
      </c>
      <c r="Q12" s="119"/>
      <c r="R12" s="130"/>
      <c r="S12" s="130"/>
      <c r="T12" s="126"/>
      <c r="U12" s="145"/>
      <c r="V12" s="153"/>
      <c r="W12" s="164"/>
      <c r="X12" s="165"/>
      <c r="Y12" s="155"/>
    </row>
    <row r="13" spans="1:31" ht="20.25" customHeight="1" thickTop="1" thickBot="1" x14ac:dyDescent="0.25">
      <c r="A13" s="167"/>
      <c r="B13" s="146"/>
      <c r="C13" s="81"/>
      <c r="D13" s="47"/>
      <c r="E13" s="175"/>
      <c r="F13" s="147"/>
      <c r="G13" s="147"/>
      <c r="H13" s="147"/>
      <c r="I13" s="147"/>
      <c r="J13" s="118"/>
      <c r="K13" s="150"/>
      <c r="L13" s="150"/>
      <c r="M13" s="140"/>
      <c r="N13" s="140"/>
      <c r="O13" s="51"/>
      <c r="P13" s="140"/>
      <c r="Q13" s="118"/>
      <c r="R13" s="21" t="s">
        <v>28</v>
      </c>
      <c r="S13" s="21" t="s">
        <v>29</v>
      </c>
      <c r="T13" s="22" t="s">
        <v>21</v>
      </c>
      <c r="U13" s="145"/>
      <c r="V13" s="53"/>
      <c r="W13" s="127" t="s">
        <v>35</v>
      </c>
      <c r="X13" s="127"/>
      <c r="Y13" s="54"/>
    </row>
    <row r="14" spans="1:31" ht="20.25" customHeight="1" thickTop="1" thickBot="1" x14ac:dyDescent="0.25">
      <c r="A14" s="167"/>
      <c r="B14" s="82"/>
      <c r="C14" s="83"/>
      <c r="D14" s="48"/>
      <c r="E14" s="86"/>
      <c r="F14" s="76"/>
      <c r="G14" s="50"/>
      <c r="H14" s="50"/>
      <c r="I14" s="76"/>
      <c r="J14" s="112"/>
      <c r="K14" s="66">
        <f>E14</f>
        <v>0</v>
      </c>
      <c r="L14" s="5">
        <f>K14+K15</f>
        <v>0</v>
      </c>
      <c r="M14" s="5">
        <f>L14+L15</f>
        <v>0</v>
      </c>
      <c r="N14" s="78">
        <f>M14</f>
        <v>0</v>
      </c>
      <c r="O14" s="52"/>
      <c r="P14" s="67"/>
      <c r="Q14" s="117"/>
      <c r="R14" s="35" t="e">
        <f>(O14/P14)*3600/86400</f>
        <v>#DIV/0!</v>
      </c>
      <c r="S14" s="27" t="e">
        <f>R9+R14</f>
        <v>#DIV/0!</v>
      </c>
      <c r="T14" s="34" t="e">
        <f>$T$9*(R14*84600/3600)</f>
        <v>#DIV/0!</v>
      </c>
      <c r="U14" s="3"/>
      <c r="V14" s="53"/>
      <c r="W14" s="124" t="s">
        <v>8</v>
      </c>
      <c r="X14" s="124"/>
      <c r="Y14" s="54"/>
      <c r="AB14" s="32"/>
      <c r="AD14" s="31"/>
      <c r="AE14" s="33"/>
    </row>
    <row r="15" spans="1:31" ht="20.25" customHeight="1" thickTop="1" thickBot="1" x14ac:dyDescent="0.25">
      <c r="A15" s="167"/>
      <c r="B15" s="80"/>
      <c r="C15" s="81"/>
      <c r="D15" s="47"/>
      <c r="E15" s="87"/>
      <c r="F15" s="77"/>
      <c r="G15" s="84"/>
      <c r="H15" s="85"/>
      <c r="I15" s="77"/>
      <c r="J15" s="113"/>
      <c r="K15" s="51"/>
      <c r="L15" s="51"/>
      <c r="M15" s="7"/>
      <c r="N15" s="79"/>
      <c r="O15" s="36">
        <f>O13-O14</f>
        <v>0</v>
      </c>
      <c r="P15" s="68"/>
      <c r="Q15" s="118"/>
      <c r="R15" s="7"/>
      <c r="S15" s="7"/>
      <c r="T15" s="6"/>
      <c r="U15" s="3"/>
      <c r="V15" s="53"/>
      <c r="W15" s="124" t="s">
        <v>36</v>
      </c>
      <c r="X15" s="124"/>
      <c r="Y15" s="54"/>
    </row>
    <row r="16" spans="1:31" ht="20.25" customHeight="1" thickTop="1" thickBot="1" x14ac:dyDescent="0.25">
      <c r="A16" s="167"/>
      <c r="B16" s="82"/>
      <c r="C16" s="83"/>
      <c r="D16" s="48"/>
      <c r="E16" s="86"/>
      <c r="F16" s="76"/>
      <c r="G16" s="50"/>
      <c r="H16" s="50"/>
      <c r="I16" s="76"/>
      <c r="J16" s="112"/>
      <c r="K16" s="66">
        <f>E16</f>
        <v>0</v>
      </c>
      <c r="L16" s="5">
        <f>K16+K17</f>
        <v>0</v>
      </c>
      <c r="M16" s="5">
        <f>L16+L17</f>
        <v>0</v>
      </c>
      <c r="N16" s="78">
        <f>M16</f>
        <v>0</v>
      </c>
      <c r="O16" s="52"/>
      <c r="P16" s="67"/>
      <c r="Q16" s="117"/>
      <c r="R16" s="35" t="e">
        <f>(O16/P16)*3600/86400</f>
        <v>#DIV/0!</v>
      </c>
      <c r="S16" s="27" t="e">
        <f>S14+R16</f>
        <v>#DIV/0!</v>
      </c>
      <c r="T16" s="34" t="e">
        <f>$T$9*(R16*84600/3600)</f>
        <v>#DIV/0!</v>
      </c>
      <c r="U16" s="3"/>
      <c r="V16" s="60"/>
      <c r="W16" s="124" t="s">
        <v>37</v>
      </c>
      <c r="X16" s="124"/>
      <c r="Y16" s="61"/>
    </row>
    <row r="17" spans="1:25" ht="20.25" customHeight="1" thickTop="1" thickBot="1" x14ac:dyDescent="0.25">
      <c r="A17" s="167"/>
      <c r="B17" s="80"/>
      <c r="C17" s="81"/>
      <c r="D17" s="47"/>
      <c r="E17" s="87"/>
      <c r="F17" s="77"/>
      <c r="G17" s="84"/>
      <c r="H17" s="85"/>
      <c r="I17" s="77"/>
      <c r="J17" s="113"/>
      <c r="K17" s="51"/>
      <c r="L17" s="51"/>
      <c r="M17" s="7"/>
      <c r="N17" s="79"/>
      <c r="O17" s="36">
        <f>O15-O16</f>
        <v>0</v>
      </c>
      <c r="P17" s="68"/>
      <c r="Q17" s="118"/>
      <c r="R17" s="7"/>
      <c r="S17" s="7"/>
      <c r="T17" s="6"/>
      <c r="U17" s="3"/>
      <c r="V17" s="53"/>
      <c r="W17" s="124" t="s">
        <v>38</v>
      </c>
      <c r="X17" s="124"/>
      <c r="Y17" s="54"/>
    </row>
    <row r="18" spans="1:25" ht="20.25" customHeight="1" thickTop="1" thickBot="1" x14ac:dyDescent="0.25">
      <c r="A18" s="167"/>
      <c r="B18" s="82"/>
      <c r="C18" s="83"/>
      <c r="D18" s="48"/>
      <c r="E18" s="86"/>
      <c r="F18" s="76"/>
      <c r="G18" s="50"/>
      <c r="H18" s="50"/>
      <c r="I18" s="76"/>
      <c r="J18" s="112"/>
      <c r="K18" s="66">
        <f>E18</f>
        <v>0</v>
      </c>
      <c r="L18" s="5">
        <f>K18+K19</f>
        <v>0</v>
      </c>
      <c r="M18" s="5">
        <f>L18+L19</f>
        <v>0</v>
      </c>
      <c r="N18" s="78">
        <f>M18</f>
        <v>0</v>
      </c>
      <c r="O18" s="52"/>
      <c r="P18" s="67"/>
      <c r="Q18" s="117"/>
      <c r="R18" s="35" t="e">
        <f>(O18/P18)*3600/86400</f>
        <v>#DIV/0!</v>
      </c>
      <c r="S18" s="27" t="e">
        <f>S16+R18</f>
        <v>#DIV/0!</v>
      </c>
      <c r="T18" s="34" t="e">
        <f>$T$9*(R18*84600/3600)</f>
        <v>#DIV/0!</v>
      </c>
      <c r="U18" s="3"/>
      <c r="V18" s="53"/>
      <c r="W18" s="137" t="s">
        <v>39</v>
      </c>
      <c r="X18" s="138"/>
      <c r="Y18" s="139"/>
    </row>
    <row r="19" spans="1:25" ht="20.25" customHeight="1" thickTop="1" thickBot="1" x14ac:dyDescent="0.25">
      <c r="A19" s="167"/>
      <c r="B19" s="80"/>
      <c r="C19" s="81"/>
      <c r="D19" s="47"/>
      <c r="E19" s="87"/>
      <c r="F19" s="77"/>
      <c r="G19" s="84"/>
      <c r="H19" s="85"/>
      <c r="I19" s="77"/>
      <c r="J19" s="113"/>
      <c r="K19" s="51"/>
      <c r="L19" s="51"/>
      <c r="M19" s="7"/>
      <c r="N19" s="79"/>
      <c r="O19" s="36">
        <f>O17-O18</f>
        <v>0</v>
      </c>
      <c r="P19" s="68"/>
      <c r="Q19" s="118"/>
      <c r="R19" s="7"/>
      <c r="S19" s="7"/>
      <c r="T19" s="6"/>
      <c r="U19" s="3"/>
      <c r="V19" s="133" t="s">
        <v>40</v>
      </c>
      <c r="W19" s="133"/>
      <c r="X19" s="133"/>
      <c r="Y19" s="134"/>
    </row>
    <row r="20" spans="1:25" ht="20.25" customHeight="1" thickTop="1" thickBot="1" x14ac:dyDescent="0.25">
      <c r="A20" s="167"/>
      <c r="B20" s="82"/>
      <c r="C20" s="83"/>
      <c r="D20" s="48"/>
      <c r="E20" s="86"/>
      <c r="F20" s="76"/>
      <c r="G20" s="50"/>
      <c r="H20" s="50"/>
      <c r="I20" s="76"/>
      <c r="J20" s="112"/>
      <c r="K20" s="66">
        <f>E20</f>
        <v>0</v>
      </c>
      <c r="L20" s="5">
        <f>K20+K21</f>
        <v>0</v>
      </c>
      <c r="M20" s="5">
        <f>L20+L21</f>
        <v>0</v>
      </c>
      <c r="N20" s="78">
        <f>M20</f>
        <v>0</v>
      </c>
      <c r="O20" s="52"/>
      <c r="P20" s="67"/>
      <c r="Q20" s="117"/>
      <c r="R20" s="35" t="e">
        <f>(O20/P20)*3600/86400</f>
        <v>#DIV/0!</v>
      </c>
      <c r="S20" s="27" t="e">
        <f>S18+R20</f>
        <v>#DIV/0!</v>
      </c>
      <c r="T20" s="34" t="e">
        <f>$T$9*(R20*84600/3600)</f>
        <v>#DIV/0!</v>
      </c>
      <c r="U20" s="3"/>
      <c r="V20" s="124" t="s">
        <v>32</v>
      </c>
      <c r="W20" s="124"/>
      <c r="X20" s="124" t="s">
        <v>33</v>
      </c>
      <c r="Y20" s="132"/>
    </row>
    <row r="21" spans="1:25" ht="20.25" customHeight="1" thickTop="1" thickBot="1" x14ac:dyDescent="0.25">
      <c r="A21" s="167"/>
      <c r="B21" s="80"/>
      <c r="C21" s="81"/>
      <c r="D21" s="47"/>
      <c r="E21" s="87"/>
      <c r="F21" s="77"/>
      <c r="G21" s="84"/>
      <c r="H21" s="85"/>
      <c r="I21" s="77"/>
      <c r="J21" s="113"/>
      <c r="K21" s="51"/>
      <c r="L21" s="51"/>
      <c r="M21" s="7"/>
      <c r="N21" s="79"/>
      <c r="O21" s="36">
        <f>O19-O20</f>
        <v>0</v>
      </c>
      <c r="P21" s="68"/>
      <c r="Q21" s="118"/>
      <c r="R21" s="7"/>
      <c r="S21" s="7"/>
      <c r="T21" s="6"/>
      <c r="U21" s="3"/>
      <c r="V21" s="135">
        <f>G3</f>
        <v>0</v>
      </c>
      <c r="W21" s="135"/>
      <c r="X21" s="135">
        <f>N3</f>
        <v>0</v>
      </c>
      <c r="Y21" s="136"/>
    </row>
    <row r="22" spans="1:25" ht="20.25" customHeight="1" thickTop="1" thickBot="1" x14ac:dyDescent="0.25">
      <c r="A22" s="167"/>
      <c r="B22" s="82"/>
      <c r="C22" s="83"/>
      <c r="D22" s="48"/>
      <c r="E22" s="86"/>
      <c r="F22" s="76"/>
      <c r="G22" s="50"/>
      <c r="H22" s="50"/>
      <c r="I22" s="76"/>
      <c r="J22" s="112"/>
      <c r="K22" s="66">
        <f>E22</f>
        <v>0</v>
      </c>
      <c r="L22" s="5">
        <f>K22+K23</f>
        <v>0</v>
      </c>
      <c r="M22" s="5">
        <f>L22+L23</f>
        <v>0</v>
      </c>
      <c r="N22" s="78">
        <f>M22</f>
        <v>0</v>
      </c>
      <c r="O22" s="52"/>
      <c r="P22" s="67"/>
      <c r="Q22" s="117"/>
      <c r="R22" s="35" t="e">
        <f>(O22/P22)*3600/86400</f>
        <v>#DIV/0!</v>
      </c>
      <c r="S22" s="27" t="e">
        <f>S20+R22</f>
        <v>#DIV/0!</v>
      </c>
      <c r="T22" s="34" t="e">
        <f>$T$9*(R22*84600/3600)</f>
        <v>#DIV/0!</v>
      </c>
      <c r="U22" s="3"/>
      <c r="V22" s="19" t="s">
        <v>41</v>
      </c>
      <c r="W22" s="69"/>
      <c r="X22" s="19" t="s">
        <v>41</v>
      </c>
      <c r="Y22" s="71"/>
    </row>
    <row r="23" spans="1:25" ht="20.25" customHeight="1" thickTop="1" thickBot="1" x14ac:dyDescent="0.25">
      <c r="A23" s="167"/>
      <c r="B23" s="80"/>
      <c r="C23" s="81"/>
      <c r="D23" s="47"/>
      <c r="E23" s="87"/>
      <c r="F23" s="77"/>
      <c r="G23" s="84"/>
      <c r="H23" s="85"/>
      <c r="I23" s="77"/>
      <c r="J23" s="113"/>
      <c r="K23" s="51"/>
      <c r="L23" s="51"/>
      <c r="M23" s="7"/>
      <c r="N23" s="79"/>
      <c r="O23" s="36">
        <f>O21-O22</f>
        <v>0</v>
      </c>
      <c r="P23" s="68"/>
      <c r="Q23" s="118"/>
      <c r="R23" s="7"/>
      <c r="S23" s="7"/>
      <c r="T23" s="6"/>
      <c r="U23" s="3"/>
      <c r="V23" s="19" t="s">
        <v>42</v>
      </c>
      <c r="W23" s="70"/>
      <c r="X23" s="19" t="s">
        <v>37</v>
      </c>
      <c r="Y23" s="71"/>
    </row>
    <row r="24" spans="1:25" ht="20.25" customHeight="1" thickTop="1" thickBot="1" x14ac:dyDescent="0.25">
      <c r="A24" s="167"/>
      <c r="B24" s="82"/>
      <c r="C24" s="83"/>
      <c r="D24" s="48"/>
      <c r="E24" s="86"/>
      <c r="F24" s="76"/>
      <c r="G24" s="50"/>
      <c r="H24" s="50"/>
      <c r="I24" s="76"/>
      <c r="J24" s="112"/>
      <c r="K24" s="66">
        <f>E24</f>
        <v>0</v>
      </c>
      <c r="L24" s="5">
        <f>K24+K25</f>
        <v>0</v>
      </c>
      <c r="M24" s="5">
        <f>L24+L25</f>
        <v>0</v>
      </c>
      <c r="N24" s="78">
        <f>M24</f>
        <v>0</v>
      </c>
      <c r="O24" s="52"/>
      <c r="P24" s="67"/>
      <c r="Q24" s="117"/>
      <c r="R24" s="35" t="e">
        <f>(O24/P24)*3600/86400</f>
        <v>#DIV/0!</v>
      </c>
      <c r="S24" s="27" t="e">
        <f>S22+R24</f>
        <v>#DIV/0!</v>
      </c>
      <c r="T24" s="34" t="e">
        <f>$T$9*(R24*84600/3600)</f>
        <v>#DIV/0!</v>
      </c>
      <c r="U24" s="3"/>
      <c r="V24" s="19" t="s">
        <v>43</v>
      </c>
      <c r="W24" s="70"/>
      <c r="X24" s="19" t="s">
        <v>43</v>
      </c>
      <c r="Y24" s="71"/>
    </row>
    <row r="25" spans="1:25" ht="20.25" customHeight="1" thickTop="1" thickBot="1" x14ac:dyDescent="0.25">
      <c r="B25" s="80"/>
      <c r="C25" s="81"/>
      <c r="D25" s="47"/>
      <c r="E25" s="87"/>
      <c r="F25" s="77"/>
      <c r="G25" s="84"/>
      <c r="H25" s="85"/>
      <c r="I25" s="77"/>
      <c r="J25" s="113"/>
      <c r="K25" s="51"/>
      <c r="L25" s="51"/>
      <c r="M25" s="7"/>
      <c r="N25" s="79"/>
      <c r="O25" s="36">
        <f>O23-O24</f>
        <v>0</v>
      </c>
      <c r="P25" s="68"/>
      <c r="Q25" s="118"/>
      <c r="R25" s="7"/>
      <c r="S25" s="7"/>
      <c r="T25" s="6"/>
      <c r="U25" s="3"/>
      <c r="V25" s="19" t="s">
        <v>32</v>
      </c>
      <c r="W25" s="53"/>
      <c r="X25" s="19" t="s">
        <v>42</v>
      </c>
      <c r="Y25" s="71"/>
    </row>
    <row r="26" spans="1:25" ht="20.25" customHeight="1" thickTop="1" thickBot="1" x14ac:dyDescent="0.25">
      <c r="B26" s="82"/>
      <c r="C26" s="83"/>
      <c r="D26" s="48"/>
      <c r="E26" s="86"/>
      <c r="F26" s="76"/>
      <c r="G26" s="50"/>
      <c r="H26" s="50"/>
      <c r="I26" s="76"/>
      <c r="J26" s="112"/>
      <c r="K26" s="74">
        <f>E26</f>
        <v>0</v>
      </c>
      <c r="L26" s="5">
        <f>K26+K27</f>
        <v>0</v>
      </c>
      <c r="M26" s="5">
        <f>L26+L27</f>
        <v>0</v>
      </c>
      <c r="N26" s="78">
        <f>M26</f>
        <v>0</v>
      </c>
      <c r="O26" s="52"/>
      <c r="P26" s="67"/>
      <c r="Q26" s="117"/>
      <c r="R26" s="35" t="e">
        <f>(O26/P26)*3600/86400</f>
        <v>#DIV/0!</v>
      </c>
      <c r="S26" s="27" t="e">
        <f>S24+R26</f>
        <v>#DIV/0!</v>
      </c>
      <c r="T26" s="34" t="e">
        <f>$T$9*(R26*84600/3600)</f>
        <v>#DIV/0!</v>
      </c>
      <c r="U26" s="3"/>
      <c r="V26" s="19" t="s">
        <v>44</v>
      </c>
      <c r="W26" s="59"/>
      <c r="X26" s="19" t="s">
        <v>44</v>
      </c>
      <c r="Y26" s="72"/>
    </row>
    <row r="27" spans="1:25" ht="20.25" customHeight="1" thickTop="1" thickBot="1" x14ac:dyDescent="0.25">
      <c r="B27" s="80"/>
      <c r="C27" s="81"/>
      <c r="D27" s="47"/>
      <c r="E27" s="87"/>
      <c r="F27" s="77"/>
      <c r="G27" s="84"/>
      <c r="H27" s="85"/>
      <c r="I27" s="77"/>
      <c r="J27" s="113"/>
      <c r="K27" s="51"/>
      <c r="L27" s="51"/>
      <c r="M27" s="7"/>
      <c r="N27" s="79"/>
      <c r="O27" s="36">
        <f>O25-O26</f>
        <v>0</v>
      </c>
      <c r="P27" s="68"/>
      <c r="Q27" s="118"/>
      <c r="R27" s="7"/>
      <c r="S27" s="7"/>
      <c r="T27" s="6"/>
      <c r="U27" s="3"/>
      <c r="V27" s="19" t="s">
        <v>45</v>
      </c>
      <c r="W27" s="53"/>
      <c r="X27" s="19" t="s">
        <v>45</v>
      </c>
      <c r="Y27" s="72"/>
    </row>
    <row r="28" spans="1:25" ht="20.25" customHeight="1" thickTop="1" thickBot="1" x14ac:dyDescent="0.25">
      <c r="B28" s="82"/>
      <c r="C28" s="83"/>
      <c r="D28" s="48"/>
      <c r="E28" s="86"/>
      <c r="F28" s="76"/>
      <c r="G28" s="50"/>
      <c r="H28" s="50"/>
      <c r="I28" s="76"/>
      <c r="J28" s="112"/>
      <c r="K28" s="74">
        <f>E28</f>
        <v>0</v>
      </c>
      <c r="L28" s="5">
        <f>K28+K29</f>
        <v>0</v>
      </c>
      <c r="M28" s="5">
        <f>L28+L29</f>
        <v>0</v>
      </c>
      <c r="N28" s="78">
        <f>M28</f>
        <v>0</v>
      </c>
      <c r="O28" s="52"/>
      <c r="P28" s="67"/>
      <c r="Q28" s="117"/>
      <c r="R28" s="35" t="e">
        <f>(O28/P28)*3600/86400</f>
        <v>#DIV/0!</v>
      </c>
      <c r="S28" s="27" t="e">
        <f>S26+R28</f>
        <v>#DIV/0!</v>
      </c>
      <c r="T28" s="34" t="e">
        <f>$T$9*(R28*84600/3600)</f>
        <v>#DIV/0!</v>
      </c>
      <c r="U28" s="3"/>
      <c r="V28" s="19" t="s">
        <v>46</v>
      </c>
      <c r="W28" s="59"/>
      <c r="X28" s="19" t="s">
        <v>46</v>
      </c>
      <c r="Y28" s="71"/>
    </row>
    <row r="29" spans="1:25" ht="20.25" customHeight="1" thickTop="1" thickBot="1" x14ac:dyDescent="0.25">
      <c r="B29" s="80"/>
      <c r="C29" s="81"/>
      <c r="D29" s="47"/>
      <c r="E29" s="87"/>
      <c r="F29" s="77"/>
      <c r="G29" s="84"/>
      <c r="H29" s="85"/>
      <c r="I29" s="77"/>
      <c r="J29" s="114"/>
      <c r="K29" s="62"/>
      <c r="L29" s="62"/>
      <c r="M29" s="7"/>
      <c r="N29" s="79"/>
      <c r="O29" s="36">
        <f>O27-O28</f>
        <v>0</v>
      </c>
      <c r="P29" s="68"/>
      <c r="Q29" s="119"/>
      <c r="R29" s="7"/>
      <c r="S29" s="7"/>
      <c r="T29" s="6"/>
      <c r="U29" s="64"/>
      <c r="V29" s="23" t="s">
        <v>47</v>
      </c>
      <c r="W29" s="55"/>
      <c r="X29" s="23" t="s">
        <v>47</v>
      </c>
      <c r="Y29" s="73"/>
    </row>
    <row r="30" spans="1:25" ht="20.25" customHeight="1" thickTop="1" thickBot="1" x14ac:dyDescent="0.25">
      <c r="B30" s="82"/>
      <c r="C30" s="83"/>
      <c r="D30" s="63"/>
      <c r="E30" s="86"/>
      <c r="F30" s="76"/>
      <c r="G30" s="50"/>
      <c r="H30" s="50"/>
      <c r="I30" s="76"/>
      <c r="J30" s="114"/>
      <c r="K30" s="66">
        <f>E30</f>
        <v>0</v>
      </c>
      <c r="L30" s="5">
        <f>K30+K31</f>
        <v>0</v>
      </c>
      <c r="M30" s="5">
        <f>L30+L31</f>
        <v>0</v>
      </c>
      <c r="N30" s="78">
        <f>M30</f>
        <v>0</v>
      </c>
      <c r="O30" s="52"/>
      <c r="P30" s="67"/>
      <c r="Q30" s="119"/>
      <c r="R30" s="35" t="e">
        <f>(O30/P30)*3600/86400</f>
        <v>#DIV/0!</v>
      </c>
      <c r="S30" s="27" t="e">
        <f>S28+R30</f>
        <v>#DIV/0!</v>
      </c>
      <c r="T30" s="34" t="e">
        <f>$T$9*(R30*84600/3600)</f>
        <v>#DIV/0!</v>
      </c>
      <c r="U30" s="64"/>
      <c r="V30" s="24" t="s">
        <v>52</v>
      </c>
      <c r="W30" s="56"/>
      <c r="X30" s="122" t="s">
        <v>104</v>
      </c>
      <c r="Y30" s="123"/>
    </row>
    <row r="31" spans="1:25" ht="20.25" customHeight="1" thickTop="1" thickBot="1" x14ac:dyDescent="0.25">
      <c r="B31" s="80"/>
      <c r="C31" s="81"/>
      <c r="D31" s="47"/>
      <c r="E31" s="87"/>
      <c r="F31" s="77"/>
      <c r="G31" s="84"/>
      <c r="H31" s="85"/>
      <c r="I31" s="77"/>
      <c r="J31" s="114"/>
      <c r="K31" s="62"/>
      <c r="L31" s="62"/>
      <c r="M31" s="7"/>
      <c r="N31" s="79"/>
      <c r="O31" s="36">
        <f>O29-O30</f>
        <v>0</v>
      </c>
      <c r="P31" s="68"/>
      <c r="Q31" s="119"/>
      <c r="R31" s="7"/>
      <c r="S31" s="7"/>
      <c r="T31" s="6"/>
      <c r="U31" s="64"/>
      <c r="V31" s="21" t="s">
        <v>53</v>
      </c>
      <c r="W31" s="51"/>
      <c r="X31" s="107"/>
      <c r="Y31" s="108"/>
    </row>
    <row r="32" spans="1:25" ht="20.25" customHeight="1" thickTop="1" thickBot="1" x14ac:dyDescent="0.25">
      <c r="B32" s="82"/>
      <c r="C32" s="83"/>
      <c r="D32" s="63"/>
      <c r="E32" s="88"/>
      <c r="F32" s="76"/>
      <c r="G32" s="50"/>
      <c r="H32" s="50"/>
      <c r="I32" s="76"/>
      <c r="J32" s="114"/>
      <c r="K32" s="75">
        <f>E32</f>
        <v>0</v>
      </c>
      <c r="L32" s="5">
        <f>K32+K33</f>
        <v>0</v>
      </c>
      <c r="M32" s="5">
        <f>L32+L33</f>
        <v>0</v>
      </c>
      <c r="N32" s="78">
        <f>M32</f>
        <v>0</v>
      </c>
      <c r="O32" s="52"/>
      <c r="P32" s="67"/>
      <c r="Q32" s="119"/>
      <c r="R32" s="35" t="e">
        <f>(O32/P32)*3600/86400</f>
        <v>#DIV/0!</v>
      </c>
      <c r="S32" s="27" t="e">
        <f>S30+R32</f>
        <v>#DIV/0!</v>
      </c>
      <c r="T32" s="34" t="e">
        <f>$T$9*(R32*84600/3600)</f>
        <v>#DIV/0!</v>
      </c>
      <c r="U32" s="64"/>
    </row>
    <row r="33" spans="1:21" ht="20.25" customHeight="1" thickTop="1" thickBot="1" x14ac:dyDescent="0.25">
      <c r="A33" s="167" t="s">
        <v>102</v>
      </c>
      <c r="B33" s="80"/>
      <c r="C33" s="81"/>
      <c r="D33" s="47"/>
      <c r="E33" s="87"/>
      <c r="F33" s="77"/>
      <c r="G33" s="84"/>
      <c r="H33" s="85"/>
      <c r="I33" s="77"/>
      <c r="J33" s="113"/>
      <c r="K33" s="65"/>
      <c r="L33" s="51"/>
      <c r="M33" s="7"/>
      <c r="N33" s="79"/>
      <c r="O33" s="36">
        <f>O31-O32</f>
        <v>0</v>
      </c>
      <c r="P33" s="7"/>
      <c r="Q33" s="118"/>
      <c r="R33" s="7"/>
      <c r="S33" s="7"/>
      <c r="T33" s="6"/>
      <c r="U33" s="3"/>
    </row>
    <row r="34" spans="1:21" ht="20.25" customHeight="1" thickTop="1" thickBot="1" x14ac:dyDescent="0.25">
      <c r="A34" s="167"/>
      <c r="B34" s="115"/>
      <c r="C34" s="116"/>
      <c r="D34" s="49"/>
      <c r="E34" s="120" t="s">
        <v>50</v>
      </c>
      <c r="F34" s="121"/>
      <c r="G34" s="121"/>
      <c r="H34" s="121"/>
      <c r="I34" s="121"/>
      <c r="J34" s="121"/>
      <c r="K34" s="121"/>
      <c r="L34" s="121"/>
      <c r="M34" s="121"/>
      <c r="N34" s="121"/>
      <c r="O34" s="2">
        <f>O13</f>
        <v>0</v>
      </c>
      <c r="P34" s="16"/>
      <c r="Q34" s="4"/>
      <c r="R34" s="37" t="e">
        <f>SUM(R14:R33)</f>
        <v>#DIV/0!</v>
      </c>
      <c r="S34" s="16"/>
      <c r="T34" s="38" t="e">
        <f>SUM(T14:T33)</f>
        <v>#DIV/0!</v>
      </c>
      <c r="U34" s="8"/>
    </row>
    <row r="35" spans="1:21" ht="20.25" customHeight="1" thickTop="1" thickBot="1" x14ac:dyDescent="0.25">
      <c r="A35" s="167"/>
      <c r="B35" s="109" t="s">
        <v>51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1"/>
      <c r="U35" s="10"/>
    </row>
    <row r="36" spans="1:21" ht="13.5" thickTop="1" x14ac:dyDescent="0.2"/>
  </sheetData>
  <mergeCells count="151">
    <mergeCell ref="A33:A35"/>
    <mergeCell ref="B8:C12"/>
    <mergeCell ref="E8:E13"/>
    <mergeCell ref="F8:F13"/>
    <mergeCell ref="G12:H13"/>
    <mergeCell ref="R9:S10"/>
    <mergeCell ref="V9:V10"/>
    <mergeCell ref="V11:V12"/>
    <mergeCell ref="T9:T10"/>
    <mergeCell ref="K11:K13"/>
    <mergeCell ref="G9:G11"/>
    <mergeCell ref="K8:K10"/>
    <mergeCell ref="L8:L10"/>
    <mergeCell ref="M11:M13"/>
    <mergeCell ref="G8:H8"/>
    <mergeCell ref="I26:I27"/>
    <mergeCell ref="F26:F27"/>
    <mergeCell ref="G27:H27"/>
    <mergeCell ref="F24:F25"/>
    <mergeCell ref="A1:A24"/>
    <mergeCell ref="D11:D12"/>
    <mergeCell ref="G17:H17"/>
    <mergeCell ref="G21:H21"/>
    <mergeCell ref="E22:E23"/>
    <mergeCell ref="E18:E19"/>
    <mergeCell ref="F18:F19"/>
    <mergeCell ref="F20:F21"/>
    <mergeCell ref="E24:E25"/>
    <mergeCell ref="H9:H11"/>
    <mergeCell ref="B27:C28"/>
    <mergeCell ref="G19:H19"/>
    <mergeCell ref="D9:D10"/>
    <mergeCell ref="B17:C18"/>
    <mergeCell ref="B19:C20"/>
    <mergeCell ref="E16:E17"/>
    <mergeCell ref="F16:F17"/>
    <mergeCell ref="B15:C16"/>
    <mergeCell ref="E26:E27"/>
    <mergeCell ref="I14:I15"/>
    <mergeCell ref="J18:J19"/>
    <mergeCell ref="N16:N17"/>
    <mergeCell ref="N18:N19"/>
    <mergeCell ref="I18:I19"/>
    <mergeCell ref="I16:I17"/>
    <mergeCell ref="N20:N21"/>
    <mergeCell ref="G25:H25"/>
    <mergeCell ref="J20:J21"/>
    <mergeCell ref="J22:J23"/>
    <mergeCell ref="G23:H23"/>
    <mergeCell ref="I22:I23"/>
    <mergeCell ref="I24:I25"/>
    <mergeCell ref="J16:J17"/>
    <mergeCell ref="N8:N13"/>
    <mergeCell ref="V8:Y8"/>
    <mergeCell ref="B1:Y1"/>
    <mergeCell ref="N14:N15"/>
    <mergeCell ref="U8:U13"/>
    <mergeCell ref="G15:H15"/>
    <mergeCell ref="F14:F15"/>
    <mergeCell ref="E14:E15"/>
    <mergeCell ref="B13:C14"/>
    <mergeCell ref="M8:M10"/>
    <mergeCell ref="I12:I13"/>
    <mergeCell ref="L11:L13"/>
    <mergeCell ref="I9:I11"/>
    <mergeCell ref="J8:J13"/>
    <mergeCell ref="Y11:Y12"/>
    <mergeCell ref="W9:X10"/>
    <mergeCell ref="P12:P13"/>
    <mergeCell ref="Y9:Y10"/>
    <mergeCell ref="W11:X12"/>
    <mergeCell ref="R8:S8"/>
    <mergeCell ref="O9:O10"/>
    <mergeCell ref="O11:O12"/>
    <mergeCell ref="J14:J15"/>
    <mergeCell ref="B7:L7"/>
    <mergeCell ref="W17:X17"/>
    <mergeCell ref="T11:T12"/>
    <mergeCell ref="W13:X13"/>
    <mergeCell ref="Q8:Q13"/>
    <mergeCell ref="R11:R12"/>
    <mergeCell ref="S11:S12"/>
    <mergeCell ref="P9:P11"/>
    <mergeCell ref="V20:W20"/>
    <mergeCell ref="X20:Y20"/>
    <mergeCell ref="V19:Y19"/>
    <mergeCell ref="Q18:Q19"/>
    <mergeCell ref="Q20:Q21"/>
    <mergeCell ref="V21:W21"/>
    <mergeCell ref="X21:Y21"/>
    <mergeCell ref="W18:Y18"/>
    <mergeCell ref="W14:X14"/>
    <mergeCell ref="W15:X15"/>
    <mergeCell ref="Q16:Q17"/>
    <mergeCell ref="W16:X16"/>
    <mergeCell ref="Q14:Q15"/>
    <mergeCell ref="X31:Y31"/>
    <mergeCell ref="N22:N23"/>
    <mergeCell ref="N24:N25"/>
    <mergeCell ref="B35:T35"/>
    <mergeCell ref="J26:J27"/>
    <mergeCell ref="J28:J33"/>
    <mergeCell ref="N26:N27"/>
    <mergeCell ref="B25:C26"/>
    <mergeCell ref="B33:C34"/>
    <mergeCell ref="Q26:Q27"/>
    <mergeCell ref="Q28:Q33"/>
    <mergeCell ref="E34:N34"/>
    <mergeCell ref="Q22:Q23"/>
    <mergeCell ref="Q24:Q25"/>
    <mergeCell ref="X30:Y30"/>
    <mergeCell ref="J24:J25"/>
    <mergeCell ref="B21:C22"/>
    <mergeCell ref="B23:C24"/>
    <mergeCell ref="E20:E21"/>
    <mergeCell ref="G33:H33"/>
    <mergeCell ref="I20:I21"/>
    <mergeCell ref="F22:F23"/>
    <mergeCell ref="I28:I29"/>
    <mergeCell ref="I30:I31"/>
    <mergeCell ref="M7:Y7"/>
    <mergeCell ref="O4:R4"/>
    <mergeCell ref="V4:W4"/>
    <mergeCell ref="C4:D4"/>
    <mergeCell ref="G4:H4"/>
    <mergeCell ref="E2:H2"/>
    <mergeCell ref="I2:Y2"/>
    <mergeCell ref="B3:D3"/>
    <mergeCell ref="E3:F3"/>
    <mergeCell ref="G3:I3"/>
    <mergeCell ref="J3:M3"/>
    <mergeCell ref="N3:P3"/>
    <mergeCell ref="R3:T3"/>
    <mergeCell ref="V3:Y3"/>
    <mergeCell ref="B6:Y6"/>
    <mergeCell ref="C2:D2"/>
    <mergeCell ref="B5:Y5"/>
    <mergeCell ref="I32:I33"/>
    <mergeCell ref="F32:F33"/>
    <mergeCell ref="N28:N29"/>
    <mergeCell ref="N30:N31"/>
    <mergeCell ref="N32:N33"/>
    <mergeCell ref="B29:C30"/>
    <mergeCell ref="G29:H29"/>
    <mergeCell ref="G31:H31"/>
    <mergeCell ref="B31:C32"/>
    <mergeCell ref="E28:E29"/>
    <mergeCell ref="E30:E31"/>
    <mergeCell ref="E32:E33"/>
    <mergeCell ref="F28:F29"/>
    <mergeCell ref="F30:F31"/>
  </mergeCells>
  <phoneticPr fontId="0" type="noConversion"/>
  <printOptions horizontalCentered="1" verticalCentered="1"/>
  <pageMargins left="0.46" right="0.56999999999999995" top="0.51" bottom="0.5" header="0.5" footer="0.5"/>
  <pageSetup scale="81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5"/>
  <sheetViews>
    <sheetView workbookViewId="0">
      <selection activeCell="N26" sqref="N26:N27"/>
    </sheetView>
  </sheetViews>
  <sheetFormatPr baseColWidth="10" defaultColWidth="9.140625" defaultRowHeight="12.75" x14ac:dyDescent="0.2"/>
  <cols>
    <col min="1" max="1" width="4.28515625" style="1" customWidth="1"/>
    <col min="2" max="2" width="5.7109375" style="1" customWidth="1"/>
    <col min="3" max="3" width="8.28515625" style="1" customWidth="1"/>
    <col min="4" max="4" width="5.85546875" style="1" customWidth="1"/>
    <col min="5" max="5" width="11.7109375" style="1" customWidth="1"/>
    <col min="6" max="6" width="4.85546875" style="1" customWidth="1"/>
    <col min="7" max="7" width="8.5703125" style="1" customWidth="1"/>
    <col min="8" max="8" width="6.140625" style="1" customWidth="1"/>
    <col min="9" max="9" width="6.7109375" style="1" customWidth="1"/>
    <col min="10" max="10" width="4.5703125" style="1" customWidth="1"/>
    <col min="11" max="11" width="10" style="1" customWidth="1"/>
    <col min="12" max="12" width="8.42578125" style="1" customWidth="1"/>
    <col min="13" max="13" width="9.7109375" style="1" customWidth="1"/>
    <col min="14" max="14" width="11.42578125" style="1" customWidth="1"/>
    <col min="15" max="15" width="0.5703125" style="1" customWidth="1"/>
    <col min="16" max="16" width="3.5703125" style="1" bestFit="1" customWidth="1"/>
    <col min="17" max="17" width="5.28515625" style="1" bestFit="1" customWidth="1"/>
    <col min="18" max="18" width="3.42578125" style="1" bestFit="1" customWidth="1"/>
    <col min="19" max="19" width="2.85546875" style="1" bestFit="1" customWidth="1"/>
    <col min="20" max="20" width="3.42578125" style="1" bestFit="1" customWidth="1"/>
    <col min="21" max="21" width="5.28515625" style="1" bestFit="1" customWidth="1"/>
    <col min="22" max="22" width="7.85546875" style="1" customWidth="1"/>
    <col min="23" max="16384" width="9.140625" style="1"/>
  </cols>
  <sheetData>
    <row r="1" spans="1:22" ht="21" thickBot="1" x14ac:dyDescent="0.25">
      <c r="A1" s="335" t="s">
        <v>101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7"/>
    </row>
    <row r="2" spans="1:22" ht="13.5" customHeight="1" x14ac:dyDescent="0.2">
      <c r="A2" s="347"/>
      <c r="B2" s="130"/>
      <c r="C2" s="344" t="s">
        <v>61</v>
      </c>
      <c r="D2" s="344"/>
      <c r="E2" s="344"/>
      <c r="F2" s="344"/>
      <c r="G2" s="344"/>
      <c r="H2" s="344"/>
      <c r="I2" s="344"/>
      <c r="J2" s="344" t="s">
        <v>71</v>
      </c>
      <c r="K2" s="344"/>
      <c r="L2" s="346" t="s">
        <v>99</v>
      </c>
      <c r="M2" s="344"/>
      <c r="N2" s="342" t="s">
        <v>72</v>
      </c>
      <c r="O2" s="342"/>
      <c r="P2" s="342"/>
      <c r="Q2" s="342"/>
      <c r="R2" s="342"/>
      <c r="S2" s="350" t="s">
        <v>73</v>
      </c>
      <c r="T2" s="342"/>
      <c r="U2" s="342"/>
      <c r="V2" s="351"/>
    </row>
    <row r="3" spans="1:22" ht="13.5" thickBot="1" x14ac:dyDescent="0.25">
      <c r="A3" s="348"/>
      <c r="B3" s="129"/>
      <c r="C3" s="345" t="s">
        <v>62</v>
      </c>
      <c r="D3" s="345"/>
      <c r="E3" s="345"/>
      <c r="F3" s="345" t="s">
        <v>63</v>
      </c>
      <c r="G3" s="345"/>
      <c r="H3" s="345"/>
      <c r="I3" s="345"/>
      <c r="J3" s="345"/>
      <c r="K3" s="345"/>
      <c r="L3" s="345"/>
      <c r="M3" s="345"/>
      <c r="N3" s="342"/>
      <c r="O3" s="342"/>
      <c r="P3" s="342"/>
      <c r="Q3" s="342"/>
      <c r="R3" s="342"/>
      <c r="S3" s="352"/>
      <c r="T3" s="353"/>
      <c r="U3" s="353"/>
      <c r="V3" s="354"/>
    </row>
    <row r="4" spans="1:22" ht="3" customHeight="1" thickBot="1" x14ac:dyDescent="0.25">
      <c r="A4" s="293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5"/>
    </row>
    <row r="5" spans="1:22" ht="40.5" customHeight="1" x14ac:dyDescent="0.2">
      <c r="A5" s="349" t="s">
        <v>32</v>
      </c>
      <c r="B5" s="344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9"/>
      <c r="O5" s="340"/>
      <c r="P5" s="340"/>
      <c r="Q5" s="340"/>
      <c r="R5" s="343"/>
      <c r="S5" s="339"/>
      <c r="T5" s="340"/>
      <c r="U5" s="340"/>
      <c r="V5" s="341"/>
    </row>
    <row r="6" spans="1:22" ht="40.5" customHeight="1" x14ac:dyDescent="0.2">
      <c r="A6" s="296" t="s">
        <v>54</v>
      </c>
      <c r="B6" s="29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282"/>
      <c r="O6" s="98"/>
      <c r="P6" s="98"/>
      <c r="Q6" s="98"/>
      <c r="R6" s="290"/>
      <c r="S6" s="282"/>
      <c r="T6" s="98"/>
      <c r="U6" s="98"/>
      <c r="V6" s="283"/>
    </row>
    <row r="7" spans="1:22" ht="40.5" customHeight="1" x14ac:dyDescent="0.2">
      <c r="A7" s="296" t="s">
        <v>33</v>
      </c>
      <c r="B7" s="297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282"/>
      <c r="O7" s="98"/>
      <c r="P7" s="98"/>
      <c r="Q7" s="98"/>
      <c r="R7" s="290"/>
      <c r="S7" s="282"/>
      <c r="T7" s="98"/>
      <c r="U7" s="98"/>
      <c r="V7" s="283"/>
    </row>
    <row r="8" spans="1:22" ht="40.5" customHeight="1" thickBot="1" x14ac:dyDescent="0.25">
      <c r="A8" s="296" t="s">
        <v>55</v>
      </c>
      <c r="B8" s="297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284"/>
      <c r="O8" s="285"/>
      <c r="P8" s="285"/>
      <c r="Q8" s="285"/>
      <c r="R8" s="298"/>
      <c r="S8" s="284"/>
      <c r="T8" s="285"/>
      <c r="U8" s="285"/>
      <c r="V8" s="286"/>
    </row>
    <row r="9" spans="1:22" ht="3" customHeight="1" thickBot="1" x14ac:dyDescent="0.25">
      <c r="A9" s="293"/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5"/>
    </row>
    <row r="10" spans="1:22" ht="18.75" customHeight="1" thickBot="1" x14ac:dyDescent="0.25">
      <c r="A10" s="299" t="s">
        <v>100</v>
      </c>
      <c r="B10" s="300"/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1"/>
      <c r="O10" s="328"/>
      <c r="P10" s="291" t="s">
        <v>74</v>
      </c>
      <c r="Q10" s="291"/>
      <c r="R10" s="291"/>
      <c r="S10" s="291"/>
      <c r="T10" s="291"/>
      <c r="U10" s="291"/>
      <c r="V10" s="292"/>
    </row>
    <row r="11" spans="1:22" ht="12.75" customHeight="1" x14ac:dyDescent="0.2">
      <c r="A11" s="302"/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4"/>
      <c r="O11" s="329"/>
      <c r="P11" s="287"/>
      <c r="Q11" s="288"/>
      <c r="R11" s="288"/>
      <c r="S11" s="288"/>
      <c r="T11" s="288"/>
      <c r="U11" s="288"/>
      <c r="V11" s="289"/>
    </row>
    <row r="12" spans="1:22" ht="12.75" customHeight="1" x14ac:dyDescent="0.2">
      <c r="A12" s="18" t="s">
        <v>60</v>
      </c>
      <c r="B12" s="19" t="s">
        <v>56</v>
      </c>
      <c r="C12" s="208" t="s">
        <v>64</v>
      </c>
      <c r="D12" s="242"/>
      <c r="E12" s="208" t="s">
        <v>65</v>
      </c>
      <c r="F12" s="242"/>
      <c r="G12" s="208" t="s">
        <v>119</v>
      </c>
      <c r="H12" s="242"/>
      <c r="I12" s="208" t="s">
        <v>66</v>
      </c>
      <c r="J12" s="242"/>
      <c r="K12" s="180" t="s">
        <v>67</v>
      </c>
      <c r="L12" s="305"/>
      <c r="M12" s="208" t="s">
        <v>70</v>
      </c>
      <c r="N12" s="210"/>
      <c r="O12" s="329"/>
      <c r="P12" s="244"/>
      <c r="Q12" s="245"/>
      <c r="R12" s="245"/>
      <c r="S12" s="245"/>
      <c r="T12" s="245"/>
      <c r="U12" s="245"/>
      <c r="V12" s="246"/>
    </row>
    <row r="13" spans="1:22" ht="12.75" customHeight="1" x14ac:dyDescent="0.2">
      <c r="A13" s="57" t="s">
        <v>118</v>
      </c>
      <c r="B13" s="19" t="s">
        <v>57</v>
      </c>
      <c r="C13" s="211"/>
      <c r="D13" s="243"/>
      <c r="E13" s="211"/>
      <c r="F13" s="243"/>
      <c r="G13" s="211"/>
      <c r="H13" s="243"/>
      <c r="I13" s="211"/>
      <c r="J13" s="243"/>
      <c r="K13" s="46" t="s">
        <v>68</v>
      </c>
      <c r="L13" s="46" t="s">
        <v>69</v>
      </c>
      <c r="M13" s="211"/>
      <c r="N13" s="213"/>
      <c r="O13" s="329"/>
      <c r="P13" s="244"/>
      <c r="Q13" s="245"/>
      <c r="R13" s="245"/>
      <c r="S13" s="245"/>
      <c r="T13" s="245"/>
      <c r="U13" s="245"/>
      <c r="V13" s="246"/>
    </row>
    <row r="14" spans="1:22" x14ac:dyDescent="0.2">
      <c r="A14" s="57"/>
      <c r="B14" s="19" t="s">
        <v>58</v>
      </c>
      <c r="C14" s="238"/>
      <c r="D14" s="239"/>
      <c r="E14" s="238"/>
      <c r="F14" s="239"/>
      <c r="G14" s="226">
        <f>MAX('Navigation Log'!I14:I33)</f>
        <v>0</v>
      </c>
      <c r="H14" s="227" t="s">
        <v>120</v>
      </c>
      <c r="I14" s="226">
        <f>'Navigation Log'!G3</f>
        <v>0</v>
      </c>
      <c r="J14" s="227"/>
      <c r="K14" s="230">
        <f>'Navigation Log'!R9</f>
        <v>0</v>
      </c>
      <c r="L14" s="232"/>
      <c r="M14" s="234"/>
      <c r="N14" s="235"/>
      <c r="O14" s="329"/>
      <c r="P14" s="244"/>
      <c r="Q14" s="245"/>
      <c r="R14" s="245"/>
      <c r="S14" s="245"/>
      <c r="T14" s="245"/>
      <c r="U14" s="245"/>
      <c r="V14" s="246"/>
    </row>
    <row r="15" spans="1:22" x14ac:dyDescent="0.2">
      <c r="A15" s="57"/>
      <c r="B15" s="19" t="s">
        <v>59</v>
      </c>
      <c r="C15" s="240"/>
      <c r="D15" s="241"/>
      <c r="E15" s="240"/>
      <c r="F15" s="241"/>
      <c r="G15" s="228"/>
      <c r="H15" s="229"/>
      <c r="I15" s="228"/>
      <c r="J15" s="229"/>
      <c r="K15" s="231"/>
      <c r="L15" s="233"/>
      <c r="M15" s="236"/>
      <c r="N15" s="237"/>
      <c r="O15" s="329"/>
      <c r="P15" s="244"/>
      <c r="Q15" s="245"/>
      <c r="R15" s="245"/>
      <c r="S15" s="245"/>
      <c r="T15" s="245"/>
      <c r="U15" s="245"/>
      <c r="V15" s="246"/>
    </row>
    <row r="16" spans="1:22" x14ac:dyDescent="0.2">
      <c r="A16" s="184" t="s">
        <v>75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6"/>
      <c r="O16" s="329"/>
      <c r="P16" s="244"/>
      <c r="Q16" s="245"/>
      <c r="R16" s="245"/>
      <c r="S16" s="245"/>
      <c r="T16" s="245"/>
      <c r="U16" s="245"/>
      <c r="V16" s="246"/>
    </row>
    <row r="17" spans="1:22" x14ac:dyDescent="0.2">
      <c r="A17" s="187"/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9"/>
      <c r="O17" s="329"/>
      <c r="P17" s="244"/>
      <c r="Q17" s="245"/>
      <c r="R17" s="245"/>
      <c r="S17" s="245"/>
      <c r="T17" s="245"/>
      <c r="U17" s="245"/>
      <c r="V17" s="246"/>
    </row>
    <row r="18" spans="1:22" x14ac:dyDescent="0.2">
      <c r="A18" s="190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2"/>
      <c r="O18" s="329"/>
      <c r="P18" s="244"/>
      <c r="Q18" s="245"/>
      <c r="R18" s="245"/>
      <c r="S18" s="245"/>
      <c r="T18" s="245"/>
      <c r="U18" s="245"/>
      <c r="V18" s="246"/>
    </row>
    <row r="19" spans="1:22" x14ac:dyDescent="0.2">
      <c r="A19" s="193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5"/>
      <c r="O19" s="329"/>
      <c r="P19" s="244"/>
      <c r="Q19" s="245"/>
      <c r="R19" s="245"/>
      <c r="S19" s="245"/>
      <c r="T19" s="245"/>
      <c r="U19" s="245"/>
      <c r="V19" s="246"/>
    </row>
    <row r="20" spans="1:22" ht="12.75" customHeight="1" x14ac:dyDescent="0.2">
      <c r="A20" s="196" t="s">
        <v>76</v>
      </c>
      <c r="B20" s="197"/>
      <c r="C20" s="197"/>
      <c r="D20" s="197"/>
      <c r="E20" s="198"/>
      <c r="F20" s="124" t="s">
        <v>77</v>
      </c>
      <c r="G20" s="124"/>
      <c r="H20" s="124"/>
      <c r="I20" s="124"/>
      <c r="J20" s="208" t="s">
        <v>78</v>
      </c>
      <c r="K20" s="209"/>
      <c r="L20" s="209"/>
      <c r="M20" s="209"/>
      <c r="N20" s="210"/>
      <c r="O20" s="329"/>
      <c r="P20" s="244"/>
      <c r="Q20" s="245"/>
      <c r="R20" s="245"/>
      <c r="S20" s="245"/>
      <c r="T20" s="245"/>
      <c r="U20" s="245"/>
      <c r="V20" s="246"/>
    </row>
    <row r="21" spans="1:22" ht="12.75" customHeight="1" x14ac:dyDescent="0.2">
      <c r="A21" s="199"/>
      <c r="B21" s="200"/>
      <c r="C21" s="200"/>
      <c r="D21" s="200"/>
      <c r="E21" s="201"/>
      <c r="F21" s="217" t="s">
        <v>122</v>
      </c>
      <c r="G21" s="218"/>
      <c r="H21" s="218"/>
      <c r="I21" s="219"/>
      <c r="J21" s="211"/>
      <c r="K21" s="212"/>
      <c r="L21" s="212"/>
      <c r="M21" s="212"/>
      <c r="N21" s="213"/>
      <c r="O21" s="329"/>
      <c r="P21" s="244"/>
      <c r="Q21" s="245"/>
      <c r="R21" s="245"/>
      <c r="S21" s="245"/>
      <c r="T21" s="245"/>
      <c r="U21" s="245"/>
      <c r="V21" s="246"/>
    </row>
    <row r="22" spans="1:22" x14ac:dyDescent="0.2">
      <c r="A22" s="202">
        <f>'Navigation Log'!N3</f>
        <v>0</v>
      </c>
      <c r="B22" s="203"/>
      <c r="C22" s="203"/>
      <c r="D22" s="203"/>
      <c r="E22" s="204"/>
      <c r="F22" s="220" t="e">
        <f>'Navigation Log'!E4</f>
        <v>#DIV/0!</v>
      </c>
      <c r="G22" s="221"/>
      <c r="H22" s="221"/>
      <c r="I22" s="222"/>
      <c r="J22" s="211" t="s">
        <v>123</v>
      </c>
      <c r="K22" s="212"/>
      <c r="L22" s="212"/>
      <c r="M22" s="212"/>
      <c r="N22" s="213"/>
      <c r="O22" s="329"/>
      <c r="P22" s="244"/>
      <c r="Q22" s="245"/>
      <c r="R22" s="245"/>
      <c r="S22" s="245"/>
      <c r="T22" s="245"/>
      <c r="U22" s="245"/>
      <c r="V22" s="246"/>
    </row>
    <row r="23" spans="1:22" x14ac:dyDescent="0.2">
      <c r="A23" s="205"/>
      <c r="B23" s="206"/>
      <c r="C23" s="206"/>
      <c r="D23" s="206"/>
      <c r="E23" s="207"/>
      <c r="F23" s="223"/>
      <c r="G23" s="224"/>
      <c r="H23" s="224"/>
      <c r="I23" s="225"/>
      <c r="J23" s="214"/>
      <c r="K23" s="215"/>
      <c r="L23" s="215"/>
      <c r="M23" s="215"/>
      <c r="N23" s="216"/>
      <c r="O23" s="329"/>
      <c r="P23" s="244"/>
      <c r="Q23" s="245"/>
      <c r="R23" s="245"/>
      <c r="S23" s="245"/>
      <c r="T23" s="245"/>
      <c r="U23" s="245"/>
      <c r="V23" s="246"/>
    </row>
    <row r="24" spans="1:22" x14ac:dyDescent="0.2">
      <c r="A24" s="279" t="s">
        <v>79</v>
      </c>
      <c r="B24" s="280"/>
      <c r="C24" s="280"/>
      <c r="D24" s="281"/>
      <c r="E24" s="264" t="s">
        <v>80</v>
      </c>
      <c r="F24" s="265"/>
      <c r="G24" s="266"/>
      <c r="H24" s="264" t="s">
        <v>81</v>
      </c>
      <c r="I24" s="265"/>
      <c r="J24" s="265"/>
      <c r="K24" s="265"/>
      <c r="L24" s="265"/>
      <c r="M24" s="266"/>
      <c r="N24" s="274" t="s">
        <v>82</v>
      </c>
      <c r="O24" s="329"/>
      <c r="P24" s="244"/>
      <c r="Q24" s="245"/>
      <c r="R24" s="245"/>
      <c r="S24" s="245"/>
      <c r="T24" s="245"/>
      <c r="U24" s="245"/>
      <c r="V24" s="246"/>
    </row>
    <row r="25" spans="1:22" ht="12.75" customHeight="1" x14ac:dyDescent="0.2">
      <c r="A25" s="278" t="s">
        <v>121</v>
      </c>
      <c r="B25" s="209"/>
      <c r="C25" s="209"/>
      <c r="D25" s="242"/>
      <c r="E25" s="267"/>
      <c r="F25" s="268"/>
      <c r="G25" s="269"/>
      <c r="H25" s="267"/>
      <c r="I25" s="268"/>
      <c r="J25" s="268"/>
      <c r="K25" s="268"/>
      <c r="L25" s="268"/>
      <c r="M25" s="269"/>
      <c r="N25" s="275"/>
      <c r="O25" s="329"/>
      <c r="P25" s="244"/>
      <c r="Q25" s="245"/>
      <c r="R25" s="245"/>
      <c r="S25" s="245"/>
      <c r="T25" s="245"/>
      <c r="U25" s="245"/>
      <c r="V25" s="246"/>
    </row>
    <row r="26" spans="1:22" x14ac:dyDescent="0.2">
      <c r="A26" s="252" t="e">
        <f>'Navigation Log'!S4</f>
        <v>#DIV/0!</v>
      </c>
      <c r="B26" s="253"/>
      <c r="C26" s="253"/>
      <c r="D26" s="254"/>
      <c r="E26" s="258">
        <f>'Navigation Log'!V3</f>
        <v>0</v>
      </c>
      <c r="F26" s="259"/>
      <c r="G26" s="260"/>
      <c r="H26" s="234"/>
      <c r="I26" s="270"/>
      <c r="J26" s="270"/>
      <c r="K26" s="270"/>
      <c r="L26" s="270"/>
      <c r="M26" s="271"/>
      <c r="N26" s="276"/>
      <c r="O26" s="329"/>
      <c r="P26" s="244"/>
      <c r="Q26" s="245"/>
      <c r="R26" s="245"/>
      <c r="S26" s="245"/>
      <c r="T26" s="245"/>
      <c r="U26" s="245"/>
      <c r="V26" s="246"/>
    </row>
    <row r="27" spans="1:22" x14ac:dyDescent="0.2">
      <c r="A27" s="255"/>
      <c r="B27" s="256"/>
      <c r="C27" s="256"/>
      <c r="D27" s="257"/>
      <c r="E27" s="261"/>
      <c r="F27" s="262"/>
      <c r="G27" s="263"/>
      <c r="H27" s="236"/>
      <c r="I27" s="272"/>
      <c r="J27" s="272"/>
      <c r="K27" s="272"/>
      <c r="L27" s="272"/>
      <c r="M27" s="273"/>
      <c r="N27" s="277"/>
      <c r="O27" s="329"/>
      <c r="P27" s="244"/>
      <c r="Q27" s="245"/>
      <c r="R27" s="245"/>
      <c r="S27" s="245"/>
      <c r="T27" s="245"/>
      <c r="U27" s="245"/>
      <c r="V27" s="246"/>
    </row>
    <row r="28" spans="1:22" x14ac:dyDescent="0.2">
      <c r="A28" s="312" t="s">
        <v>83</v>
      </c>
      <c r="B28" s="313"/>
      <c r="C28" s="313"/>
      <c r="D28" s="313"/>
      <c r="E28" s="313"/>
      <c r="F28" s="313"/>
      <c r="G28" s="313" t="s">
        <v>84</v>
      </c>
      <c r="H28" s="313"/>
      <c r="I28" s="313"/>
      <c r="J28" s="313"/>
      <c r="K28" s="313"/>
      <c r="L28" s="313"/>
      <c r="M28" s="313"/>
      <c r="N28" s="316"/>
      <c r="O28" s="329"/>
      <c r="P28" s="244"/>
      <c r="Q28" s="245"/>
      <c r="R28" s="245"/>
      <c r="S28" s="245"/>
      <c r="T28" s="245"/>
      <c r="U28" s="245"/>
      <c r="V28" s="246"/>
    </row>
    <row r="29" spans="1:22" x14ac:dyDescent="0.2">
      <c r="A29" s="314"/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7"/>
      <c r="O29" s="329"/>
      <c r="P29" s="244"/>
      <c r="Q29" s="245"/>
      <c r="R29" s="245"/>
      <c r="S29" s="245"/>
      <c r="T29" s="245"/>
      <c r="U29" s="245"/>
      <c r="V29" s="246"/>
    </row>
    <row r="30" spans="1:22" ht="13.5" thickBot="1" x14ac:dyDescent="0.25">
      <c r="A30" s="314"/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7"/>
      <c r="O30" s="329"/>
      <c r="P30" s="244"/>
      <c r="Q30" s="245"/>
      <c r="R30" s="245"/>
      <c r="S30" s="245"/>
      <c r="T30" s="245"/>
      <c r="U30" s="245"/>
      <c r="V30" s="246"/>
    </row>
    <row r="31" spans="1:22" ht="15" customHeight="1" thickBot="1" x14ac:dyDescent="0.25">
      <c r="A31" s="249" t="s">
        <v>93</v>
      </c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1"/>
      <c r="O31" s="329"/>
      <c r="P31" s="247" t="s">
        <v>85</v>
      </c>
      <c r="Q31" s="247"/>
      <c r="R31" s="247"/>
      <c r="S31" s="247"/>
      <c r="T31" s="247"/>
      <c r="U31" s="247"/>
      <c r="V31" s="248"/>
    </row>
    <row r="32" spans="1:22" ht="20.25" customHeight="1" x14ac:dyDescent="0.2">
      <c r="A32" s="333" t="s">
        <v>94</v>
      </c>
      <c r="B32" s="334"/>
      <c r="C32" s="334"/>
      <c r="D32" s="334"/>
      <c r="E32" s="334"/>
      <c r="F32" s="20"/>
      <c r="G32" s="20"/>
      <c r="H32" s="20"/>
      <c r="I32" s="20"/>
      <c r="J32" s="20"/>
      <c r="K32" s="20"/>
      <c r="L32" s="322" t="s">
        <v>97</v>
      </c>
      <c r="M32" s="322"/>
      <c r="N32" s="323"/>
      <c r="O32" s="329"/>
      <c r="P32" s="13" t="s">
        <v>86</v>
      </c>
      <c r="Q32" s="12" t="s">
        <v>87</v>
      </c>
      <c r="R32" s="12" t="s">
        <v>88</v>
      </c>
      <c r="S32" s="12" t="s">
        <v>89</v>
      </c>
      <c r="T32" s="11" t="s">
        <v>90</v>
      </c>
      <c r="U32" s="11" t="s">
        <v>91</v>
      </c>
      <c r="V32" s="14" t="s">
        <v>92</v>
      </c>
    </row>
    <row r="33" spans="1:22" ht="25.5" customHeight="1" x14ac:dyDescent="0.2">
      <c r="A33" s="318" t="s">
        <v>95</v>
      </c>
      <c r="B33" s="319"/>
      <c r="C33" s="319"/>
      <c r="D33" s="319"/>
      <c r="E33" s="319"/>
      <c r="F33" s="331" t="s">
        <v>96</v>
      </c>
      <c r="G33" s="331"/>
      <c r="H33" s="331"/>
      <c r="I33" s="331"/>
      <c r="J33" s="331"/>
      <c r="K33" s="331"/>
      <c r="L33" s="324"/>
      <c r="M33" s="324"/>
      <c r="N33" s="325"/>
      <c r="O33" s="329"/>
      <c r="P33" s="306" t="s">
        <v>98</v>
      </c>
      <c r="Q33" s="306"/>
      <c r="R33" s="306"/>
      <c r="S33" s="306"/>
      <c r="T33" s="306"/>
      <c r="U33" s="306"/>
      <c r="V33" s="307"/>
    </row>
    <row r="34" spans="1:22" x14ac:dyDescent="0.2">
      <c r="A34" s="318"/>
      <c r="B34" s="319"/>
      <c r="C34" s="319"/>
      <c r="D34" s="319"/>
      <c r="E34" s="319"/>
      <c r="F34" s="331"/>
      <c r="G34" s="331"/>
      <c r="H34" s="331"/>
      <c r="I34" s="331"/>
      <c r="J34" s="331"/>
      <c r="K34" s="331"/>
      <c r="L34" s="324"/>
      <c r="M34" s="324"/>
      <c r="N34" s="325"/>
      <c r="O34" s="329"/>
      <c r="P34" s="308"/>
      <c r="Q34" s="308"/>
      <c r="R34" s="308"/>
      <c r="S34" s="308"/>
      <c r="T34" s="308"/>
      <c r="U34" s="308"/>
      <c r="V34" s="309"/>
    </row>
    <row r="35" spans="1:22" ht="13.5" thickBot="1" x14ac:dyDescent="0.25">
      <c r="A35" s="320"/>
      <c r="B35" s="321"/>
      <c r="C35" s="321"/>
      <c r="D35" s="321"/>
      <c r="E35" s="321"/>
      <c r="F35" s="332"/>
      <c r="G35" s="332"/>
      <c r="H35" s="332"/>
      <c r="I35" s="332"/>
      <c r="J35" s="332"/>
      <c r="K35" s="332"/>
      <c r="L35" s="326"/>
      <c r="M35" s="326"/>
      <c r="N35" s="327"/>
      <c r="O35" s="330"/>
      <c r="P35" s="310"/>
      <c r="Q35" s="310"/>
      <c r="R35" s="310"/>
      <c r="S35" s="310"/>
      <c r="T35" s="310"/>
      <c r="U35" s="310"/>
      <c r="V35" s="311"/>
    </row>
  </sheetData>
  <mergeCells count="93">
    <mergeCell ref="A7:B7"/>
    <mergeCell ref="C5:E5"/>
    <mergeCell ref="A8:B8"/>
    <mergeCell ref="F6:I6"/>
    <mergeCell ref="F7:I7"/>
    <mergeCell ref="F8:I8"/>
    <mergeCell ref="A1:V1"/>
    <mergeCell ref="A4:V4"/>
    <mergeCell ref="J5:K5"/>
    <mergeCell ref="L5:M5"/>
    <mergeCell ref="S5:V5"/>
    <mergeCell ref="N2:R3"/>
    <mergeCell ref="N5:R5"/>
    <mergeCell ref="J2:K3"/>
    <mergeCell ref="L2:M3"/>
    <mergeCell ref="A2:B3"/>
    <mergeCell ref="C2:I2"/>
    <mergeCell ref="C3:E3"/>
    <mergeCell ref="F3:I3"/>
    <mergeCell ref="F5:I5"/>
    <mergeCell ref="A5:B5"/>
    <mergeCell ref="S2:V3"/>
    <mergeCell ref="A10:N11"/>
    <mergeCell ref="K12:L12"/>
    <mergeCell ref="P33:V35"/>
    <mergeCell ref="A28:F30"/>
    <mergeCell ref="G28:N30"/>
    <mergeCell ref="A33:E35"/>
    <mergeCell ref="L32:N35"/>
    <mergeCell ref="O10:O35"/>
    <mergeCell ref="P17:V18"/>
    <mergeCell ref="P21:V22"/>
    <mergeCell ref="P15:V16"/>
    <mergeCell ref="P13:V14"/>
    <mergeCell ref="P19:V20"/>
    <mergeCell ref="P23:V24"/>
    <mergeCell ref="F33:K35"/>
    <mergeCell ref="A32:E32"/>
    <mergeCell ref="N8:R8"/>
    <mergeCell ref="J7:K7"/>
    <mergeCell ref="L7:M7"/>
    <mergeCell ref="J8:K8"/>
    <mergeCell ref="L8:M8"/>
    <mergeCell ref="S6:V6"/>
    <mergeCell ref="S7:V7"/>
    <mergeCell ref="S8:V8"/>
    <mergeCell ref="P11:V12"/>
    <mergeCell ref="N7:R7"/>
    <mergeCell ref="P10:V10"/>
    <mergeCell ref="N6:R6"/>
    <mergeCell ref="A9:V9"/>
    <mergeCell ref="C6:E6"/>
    <mergeCell ref="C7:E7"/>
    <mergeCell ref="C8:E8"/>
    <mergeCell ref="A6:B6"/>
    <mergeCell ref="C12:D13"/>
    <mergeCell ref="I12:J13"/>
    <mergeCell ref="J6:K6"/>
    <mergeCell ref="L6:M6"/>
    <mergeCell ref="P27:V28"/>
    <mergeCell ref="P29:V30"/>
    <mergeCell ref="P31:V31"/>
    <mergeCell ref="A31:N31"/>
    <mergeCell ref="A26:D27"/>
    <mergeCell ref="E26:G27"/>
    <mergeCell ref="P25:V26"/>
    <mergeCell ref="H24:M25"/>
    <mergeCell ref="H26:M27"/>
    <mergeCell ref="N24:N25"/>
    <mergeCell ref="N26:N27"/>
    <mergeCell ref="A25:D25"/>
    <mergeCell ref="E24:G25"/>
    <mergeCell ref="A24:D24"/>
    <mergeCell ref="C14:D15"/>
    <mergeCell ref="E12:F13"/>
    <mergeCell ref="E14:F15"/>
    <mergeCell ref="G12:H13"/>
    <mergeCell ref="G14:G15"/>
    <mergeCell ref="H14:H15"/>
    <mergeCell ref="I14:J15"/>
    <mergeCell ref="K14:K15"/>
    <mergeCell ref="L14:L15"/>
    <mergeCell ref="M12:N13"/>
    <mergeCell ref="M14:N15"/>
    <mergeCell ref="A16:N17"/>
    <mergeCell ref="A18:N19"/>
    <mergeCell ref="A20:E21"/>
    <mergeCell ref="A22:E23"/>
    <mergeCell ref="J20:N21"/>
    <mergeCell ref="J22:N23"/>
    <mergeCell ref="F20:I20"/>
    <mergeCell ref="F21:I21"/>
    <mergeCell ref="F22:I23"/>
  </mergeCells>
  <phoneticPr fontId="0" type="noConversion"/>
  <printOptions horizontalCentered="1" verticalCentered="1"/>
  <pageMargins left="0.51" right="0.56999999999999995" top="0.51" bottom="0.5" header="0.5" footer="0.5"/>
  <pageSetup scale="93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Navigation Log</vt:lpstr>
      <vt:lpstr>Weather Log-Flight Plan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Eberwine</dc:creator>
  <cp:lastModifiedBy>Jordi</cp:lastModifiedBy>
  <cp:lastPrinted>2018-07-11T17:16:25Z</cp:lastPrinted>
  <dcterms:created xsi:type="dcterms:W3CDTF">2002-07-27T19:53:02Z</dcterms:created>
  <dcterms:modified xsi:type="dcterms:W3CDTF">2021-09-06T20:00:19Z</dcterms:modified>
</cp:coreProperties>
</file>